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90" windowWidth="15405" windowHeight="11640" tabRatio="997" activeTab="0"/>
  </bookViews>
  <sheets>
    <sheet name="Рекултивация депо  10.05.20 (2" sheetId="1" r:id="rId1"/>
    <sheet name="РЕКАПИТУЛАЦИЯ" sheetId="2" r:id="rId2"/>
  </sheets>
  <definedNames>
    <definedName name="_xlnm.Print_Area" localSheetId="1">'РЕКАПИТУЛАЦИЯ'!$A$1:$D$38</definedName>
    <definedName name="_xlnm.Print_Area" localSheetId="0">'Рекултивация депо  10.05.20 (2'!$A$1:$G$169</definedName>
    <definedName name="_xlnm.Print_Titles" localSheetId="1">'РЕКАПИТУЛАЦИЯ'!$1:$5</definedName>
    <definedName name="_xlnm.Print_Titles" localSheetId="0">'Рекултивация депо  10.05.20 (2'!$1:$5</definedName>
  </definedNames>
  <calcPr fullCalcOnLoad="1"/>
</workbook>
</file>

<file path=xl/sharedStrings.xml><?xml version="1.0" encoding="utf-8"?>
<sst xmlns="http://schemas.openxmlformats.org/spreadsheetml/2006/main" count="396" uniqueCount="126">
  <si>
    <t>№</t>
  </si>
  <si>
    <t>количество</t>
  </si>
  <si>
    <t>Наименование вид дейност</t>
  </si>
  <si>
    <t>ед.м.</t>
  </si>
  <si>
    <t>м</t>
  </si>
  <si>
    <t>общо</t>
  </si>
  <si>
    <t>ед. цена</t>
  </si>
  <si>
    <t>КОЛИЧЕСТВЕНО - СТОЙНОСТНА СМЕТКА</t>
  </si>
  <si>
    <t>м2</t>
  </si>
  <si>
    <t>м3</t>
  </si>
  <si>
    <t>бр.</t>
  </si>
  <si>
    <t>ПРЕВОЗ НА ЗЕМНИ ПОЧВИ СЪС САМОСВАЛ БЕЗ НАТОВАРВАНЕ НА 700М</t>
  </si>
  <si>
    <t>УПЛЪТНЯВАНЕ НА ПОЧВИ - ръчно, с пневматична трамбовка, земни почви, дебелина на пласта 20 см</t>
  </si>
  <si>
    <t>ПРЕХВЪРЛЯНЕ НА ЗЕМНИ И СКАЛНИ МАСИ ДО 3 м ХОРИЗОНТАЛНО ИЛИ 2 м ВЕРТИКАЛНО РАЗСТОЯНИЕ - земна почва</t>
  </si>
  <si>
    <t>РАЗРИВАНЕ С БУЛДОЗЕР ИЛИ ЗАСИПВАНЕ НА ИЗКОПИ - нормални условия, скални почви, на разстояние от 41 до 100 м</t>
  </si>
  <si>
    <t>УПЛЪТНЯВАНЕ НА ПОЧВИ - механизирано - дължина на валиране - 300 м, самоходен виброваляк 4-5 т, пясък, дебелина на пласта 25-40 см</t>
  </si>
  <si>
    <t>НАПРАВА ДИГИ С БУЛДОЗЕР ЗА ОТВОДН. И НАПОИТ.КАНАЛИ, КОРЕКЦИИ РЕКИ И ДЕРЕТА ОТ ВЗАИМСТ.ИЗКОП - утежнени условия,2-странно взета почва,височина 2,5-5м</t>
  </si>
  <si>
    <t>ПОДРАВНЯВАНЕ (ПЛАНИРОВКА) НА ПОВЪРХНОСТТА НА ПОЧВАТА ПРИ ХОД В ЕДНО НАПРАВЛЕНИЕ</t>
  </si>
  <si>
    <t>100 М2</t>
  </si>
  <si>
    <t>ИЗКОП ЗА НАПОИТЕЛНИ, ОТВОДНИТЕЛНИ И СИЛОВИ КАНАЛИ, КОРЕКЦИИ НА РЕКИ И ДЕРЕТА,ИЗВЪРШВАНИ РЪЧНО С ШИРИНА НА ДЪНОТО до 10 м - дълбочина от 0,00 до 2,00 м</t>
  </si>
  <si>
    <t>ПРЕВОЗ С РЪЧНИ КОЛИЧКИ НА ИЗКОПАНИ ЗЕМНИ МАСИ ДО 100М</t>
  </si>
  <si>
    <t>НАТОВАРВАНЕ ИЛИ ИЗХВЪРЛЯНЕ НА ВЗРИВЕНА СКАЛНА МАСА И РАЗКОПАНА ЗЕМНА ПОЧВА - на транспорт, земни почви</t>
  </si>
  <si>
    <t>ДОСТАВКА И МОНТАЖ НА ТРЪБА ОТ НЕРЪЖДАЕМА СТОМАНА Ф219</t>
  </si>
  <si>
    <t>ДОСТАВКА И МОНТАЖ НА ТРЪБИ HDPE Ф90 ХОРИЗОНТАЛНА</t>
  </si>
  <si>
    <t>НАПРАВА НА ПЕРФОРАЦИЯ НА РVС ТРЪБА Ф90 ПО ДЕТАЙЛ</t>
  </si>
  <si>
    <t>ДОСТАВКА И МОНТАЖ НА ФЛАНЕЦ РVС Ф90 PN6</t>
  </si>
  <si>
    <t>НАПРАВА НА ФЛАНШОВА ВРЪЗКА Ф90</t>
  </si>
  <si>
    <t>НАПРАВА НА ШАПКА НА ГАЗОВ ДРЕНАЖ</t>
  </si>
  <si>
    <t xml:space="preserve"> ТЕХНИЧЕСКА И БИОЛОГИЧНА РЕКУЛТИВАЦИЯ</t>
  </si>
  <si>
    <t>ИЗКОП С БАГЕР НА ЗЕМНИ ПОЧВИ - на транспорт, при нормални условия (ОТ ПЛОЩАДКА ЗА ЗЕМНИ МАСИ)</t>
  </si>
  <si>
    <t>РАЗХВЪРЛЯНЕ НА КАРБАМИД</t>
  </si>
  <si>
    <t>ДКА</t>
  </si>
  <si>
    <t>РАЗХВЪРЛЯНЕ НА ДВОЕН СУПЕРФОСФАТ</t>
  </si>
  <si>
    <t>ГАЗОВ КЛАДЕНЕЦ №1</t>
  </si>
  <si>
    <t xml:space="preserve"> ТЕХНИЧЕСКА РЕКУЛТИВАЦИЯ ЗОНА 2</t>
  </si>
  <si>
    <t xml:space="preserve">ДОСТАВКА И ТРАНСПОРТ  НА ЗЕМНИ ПОЧВИ </t>
  </si>
  <si>
    <t xml:space="preserve">ДОСТАВКА И ТРАНСПОРТ НА ХУМУСНИ  ПОЧВИ </t>
  </si>
  <si>
    <t>ПОЧВЕН СЛОЙ - 0,7м</t>
  </si>
  <si>
    <t>ХУМУС - 0,3м</t>
  </si>
  <si>
    <t>ПОЧВИ ЗА ПОДРАВНЯВАНЕ - 0,2м</t>
  </si>
  <si>
    <t xml:space="preserve">ДОСТАВКА И ТРАНСПОРТ НА ЗЕМНИ ПОЧВИ </t>
  </si>
  <si>
    <t xml:space="preserve"> РЕКУЛТИВАЦИЯ ЗОНА 3</t>
  </si>
  <si>
    <t>РЕКУЛТИВАЦИЯ ЗОНА 1</t>
  </si>
  <si>
    <t>ИНСТАЛАЦИЯ БИОГАЗ</t>
  </si>
  <si>
    <t xml:space="preserve">МОНИТОРИНГ </t>
  </si>
  <si>
    <t xml:space="preserve"> БИОЛОГИЧНА РЕКУЛТИВАЦИЯ ЗОНА 1, ЗОНА 2, ЗОНА 3</t>
  </si>
  <si>
    <t>ОХРАНИТЕЛНА КАНАВКА</t>
  </si>
  <si>
    <t>Затревяване на зоната за озеленяване</t>
  </si>
  <si>
    <t>Затревяване - всички операции до I -ва коситба на ивица с шир. 2.5 м в зоната с дървесна растителност в изолационния пояс с вкл. торене, /приблизителна площ/</t>
  </si>
  <si>
    <t>Рекултивация на депото.</t>
  </si>
  <si>
    <t>Почистване на терена, третиране с хербицид, изораване</t>
  </si>
  <si>
    <t>Почистване на терена и изораване</t>
  </si>
  <si>
    <t>ИЗКОП С БАГЕР НА ЗЕМНИ ПОЧВИ - при нормални условия (ОТ ПЛОЩАДКА ЗА ЗЕМНИ МАСИ)</t>
  </si>
  <si>
    <t>Засаждане на растителност</t>
  </si>
  <si>
    <t>Бр.</t>
  </si>
  <si>
    <t>Засаждане на храсти в дупки 50/50/50см с внасяне на 5кг оборски тор за всяко</t>
  </si>
  <si>
    <t>НАПРАВА НА ОТВОДНИТЕЛНИ КАНАВКИ С БЕТОННИ ЕЛЕМЕНТИ 60/40/40/ НА ЦИМЕНТОВ РАЗТВОР</t>
  </si>
  <si>
    <t>Засаждане на дребноразмерни широколистни фиданки в дупки 50/50/50см с внасяне на 5кг оборски тор за всяко - ПЪРВА ГОДИНА 100%</t>
  </si>
  <si>
    <t xml:space="preserve">Засаждане на средноразмерни иглолистни и широколистни дървета в дупки 80/80/80см  с внасяне на 10кг оборски тор -  ПЪРВА ГОДИНА 100% </t>
  </si>
  <si>
    <t>Засаждане на дребноразмерни широколистни фиданки в дупки 50/50/50см с внасяне на 5кг оборски тор за всяко - ТРЕТА ГОДИНА 10% попълване</t>
  </si>
  <si>
    <t>Затревяване - всички операции с вкл. Торене (за Първа година  - двукратно, Втора и Трета еднократно косене) /приблизителна площ/ -  ЗОНА 1</t>
  </si>
  <si>
    <t>Затревяване -всички операции с вкл. Торене (за Първа година  - двукратно, Втора и Трета еднократно косене) /приблизителна площ/ -  ЗОНА 2</t>
  </si>
  <si>
    <t>Затревяване - всички операции с вкл. Торене (за Първа година  - двукратно, Втора и Трета еднократно косене) /приблизителна площ/ -  ЗОНА 3</t>
  </si>
  <si>
    <t>m2</t>
  </si>
  <si>
    <t>МИНЕРАЛЕН ЗАПЕЧАТВАЩ ПЛАСТ</t>
  </si>
  <si>
    <r>
      <t xml:space="preserve">Доставка и полагане на хидроизолация на бентонитова основа с тегло          </t>
    </r>
    <r>
      <rPr>
        <sz val="10"/>
        <rFont val="Calibri"/>
        <family val="2"/>
      </rPr>
      <t>≥ 3500г/м2</t>
    </r>
  </si>
  <si>
    <t xml:space="preserve">ГАЗОВ ДРЕНАЖ </t>
  </si>
  <si>
    <t>РАЗРИВАНЕ С БУЛДОЗЕР ИЛИ ЗАСИПВАНЕ НА ИЗКОПИ - нормални условия, земни почви, на разстояние до 40 м - по платото на депото</t>
  </si>
  <si>
    <t>ДОСТАВКА И ТРАНСПОРТ НА ПРОМИТА БАЛАСТРА - слой 50см по платото на депото</t>
  </si>
  <si>
    <t>УПЛЪТНЯВАНЕ ПРОМИТА БАЛАСТРА - механизирано - дължина на валиране - 300 м, самоходен виброваляк 4-5 т, баластра и чакъл, дебелина на пласта 30-60 см - слой 50см по платото на депото</t>
  </si>
  <si>
    <t>ДРЕНАЖ ЗА ИНФИЛТРИРАЛИ ПРЕЗ РЕКУЛТИВАЦИОННИЯ СЛОЙ ПОЧВА И ХУМУС АТМОСФЕРНИ ВОДИ</t>
  </si>
  <si>
    <t>Доставка и полагане на дренажен геокомпозит с твърда сърцевина , едностранно каширан с полиетиленова мембрана</t>
  </si>
  <si>
    <t>Доставка и полагане на дренажен геокомпозит с твърда сърцевина двустранно каширан с геотекстил - по откосите на депото</t>
  </si>
  <si>
    <t>Доставка и полагане на геотекстил за защита на минералния запечатващ пласт - 300 гр/м2</t>
  </si>
  <si>
    <t>ПЕРИФЕРНА ДИГА ОКОЛО ЗОНА 2 - уплътнени земни почви</t>
  </si>
  <si>
    <t>ПРЕОТКОСИРАНЕ И ПРЕДЕПОНИРАНЕ НА БО ЗА ОФОРМЯНЕ ТЯЛОТО НА РЕКУЛТИВИРАНОТО ДЕПО - ЗОНА 2</t>
  </si>
  <si>
    <t>РАЗРИВАНЕ (ПРИБУТВАНЕ ЗА ПРЕДЕПОНИРАНЕ НА БИТОВИ ОТПАДЪЦИ) С БУЛДОЗЕР  - на Разстояние от 41 до 100 м</t>
  </si>
  <si>
    <t>УПЛЪТНЯВАНЕ НА ПРЕДЕПОНИРАНИТЕ ОТПАДЪЦИ - механизирано - дължина на валиране - 300 м, самоходен виброваляк 4-5 т, БО, дебелина на пласта 25-40 см</t>
  </si>
  <si>
    <t>ПРЕДЕПОНИРАНЕ НА ОТПАДЪЦИ ОТ ЗОНА 3 В ЗОНА 2</t>
  </si>
  <si>
    <t xml:space="preserve">Обект: "ЗАКРИВАНЕ И РЕКУЛТИВАЦИЯ НА ОБЩИНСКО ДЕПО ЗА БИТОВИ ОТПАДЪЦИ ГРАД СИМЕОНОВГРАД, 
ОБЩИНА СИМЕОНОВГРАД"
</t>
  </si>
  <si>
    <t>общо с ДДС</t>
  </si>
  <si>
    <t>-</t>
  </si>
  <si>
    <t>Тревно семе 25кг/дка - общо</t>
  </si>
  <si>
    <t>кг</t>
  </si>
  <si>
    <t>Обикновенна полевица – 10%</t>
  </si>
  <si>
    <t>Твърда овча власатка  -  25%</t>
  </si>
  <si>
    <t>Коренищно- рехавотуфеста червена власатка – 25%</t>
  </si>
  <si>
    <t>Туфеста  червена власатка – 10%</t>
  </si>
  <si>
    <t>Тънколистна власатка – 15%</t>
  </si>
  <si>
    <t>Теснолистна  метлица - 15%</t>
  </si>
  <si>
    <t>Минерални торове- азотни торове 30кг/дка</t>
  </si>
  <si>
    <t>Първа година - 10кг/дка</t>
  </si>
  <si>
    <t>Втора година - 10кг/дка</t>
  </si>
  <si>
    <t>Трета година - 10кг/дка</t>
  </si>
  <si>
    <t>Поливане – стартово 10куб.м/дка</t>
  </si>
  <si>
    <t>куб.м</t>
  </si>
  <si>
    <t>Косене с изнасяне на тревата</t>
  </si>
  <si>
    <t>дка</t>
  </si>
  <si>
    <t>пасищен райграс – 10%  / 2,5кг/дка /</t>
  </si>
  <si>
    <t xml:space="preserve">ливадна власатка- 60%  /15кг/дка / </t>
  </si>
  <si>
    <t xml:space="preserve">ежова главица -20%  /7,5кг/дка / </t>
  </si>
  <si>
    <t>Торене с оборска тор 5кг/бр.  при засаждане</t>
  </si>
  <si>
    <t>Окопаване на фиданки Първа година - трикратно</t>
  </si>
  <si>
    <t>Засаждане на дребноразмерни широколистни фиданки в дупки 50/50/50см с внасяне на 3кг оборски тор за всяко - ВТОРА ГОДИНА 20% попълване</t>
  </si>
  <si>
    <t>Торене с оборска тор 3кг/бр.  при засаждане</t>
  </si>
  <si>
    <t>Окопаване на фиданки Втора година - двукратно</t>
  </si>
  <si>
    <t>Торене с оборска тор 2кг/бр.  при засаждане</t>
  </si>
  <si>
    <t>Окопаване на фиданки Трета година - еднократно</t>
  </si>
  <si>
    <t>Торене с оборска тор 10кг/бр.  при засаждане</t>
  </si>
  <si>
    <t>Засаждане на средноразмерни иглолистни и широколистни дървета в дупки 80/80/80см  с внасяне на 6кг оборски тор -  ВТОРА ГОДИНА 20% попълване</t>
  </si>
  <si>
    <t>Торене с оборска тор 6кг/бр.  при засаждане</t>
  </si>
  <si>
    <t>Окопаване на фиданки Първа година - двукратно</t>
  </si>
  <si>
    <t>Засаждане на средноразмерни иглолистни и широколистни дървета в дупки 80/80/80см  с внасяне на 4кг оборски тор -  ТРЕТА ГОДИНА 10% попълване</t>
  </si>
  <si>
    <t>Торене с оборска тор 4кг/бр.  при засаждане</t>
  </si>
  <si>
    <t>Окопаване на фиданки Първа година - еднократно</t>
  </si>
  <si>
    <t>ДОСТАВКА И ИЗГРАЖДАНЕ НА МОНИТОРИНГОВ КЛАДЕНЕЦ - изпълнен по детайл</t>
  </si>
  <si>
    <t>МОНИТОРИНГ - ДОСТАВКА И МОНТАЖ</t>
  </si>
  <si>
    <t>КОМПЛЕКСНА ДОСТАВКА И МОНТАЖ НА ВЕНТИЛАТОРНО УСТРОЙСТВО Ф219</t>
  </si>
  <si>
    <t xml:space="preserve">ОБЩО СМР </t>
  </si>
  <si>
    <t>общо без ДДС</t>
  </si>
  <si>
    <t>РЕКУЛТИВАЦИЯ ЗОНА 1 - 8.415 дка</t>
  </si>
  <si>
    <t xml:space="preserve"> РЕКУЛТИВАЦИЯ ЗОНА 3 - 3.92 дка</t>
  </si>
  <si>
    <t xml:space="preserve"> ТЕХНИЧЕСКА РЕКУЛТИВАЦИЯ ЗОНА 2 - 5.70 дка</t>
  </si>
  <si>
    <t xml:space="preserve"> БИОЛОГИЧНА РЕКУЛТИВАЦИЯ ЗОНА 1 - 8.415 дка, ЗОНА 2 - 8.02 дка, ЗОНА 3 - 3.92 дка</t>
  </si>
  <si>
    <t>МОНИТОРИНГ - ДОСТАВКА И МОНТАЖ НА ОБОРУДВАНЕ</t>
  </si>
  <si>
    <t xml:space="preserve">ОБЩО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</si>
</sst>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#,##0.00\ [$лв-402]"/>
    <numFmt numFmtId="166" formatCode="#,##0.00\ &quot;лв.&quot;"/>
    <numFmt numFmtId="167" formatCode="#,##0.000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name val="Helv"/>
      <family val="0"/>
    </font>
    <font>
      <b/>
      <sz val="11"/>
      <name val="Century Gothic"/>
      <family val="2"/>
    </font>
    <font>
      <b/>
      <u val="single"/>
      <sz val="12"/>
      <name val="Century Gothic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2" fontId="4" fillId="33" borderId="10" xfId="5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33" borderId="10" xfId="59" applyNumberFormat="1" applyFont="1" applyFill="1" applyBorder="1" applyAlignment="1">
      <alignment horizontal="center" vertical="justify" wrapText="1"/>
      <protection/>
    </xf>
    <xf numFmtId="0" fontId="4" fillId="33" borderId="10" xfId="5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" fontId="4" fillId="33" borderId="11" xfId="59" applyNumberFormat="1" applyFont="1" applyFill="1" applyBorder="1" applyAlignment="1">
      <alignment horizontal="center" vertical="center"/>
      <protection/>
    </xf>
    <xf numFmtId="166" fontId="6" fillId="0" borderId="10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2" fontId="4" fillId="33" borderId="10" xfId="59" applyNumberFormat="1" applyFont="1" applyFill="1" applyBorder="1" applyAlignment="1">
      <alignment horizontal="center" vertical="justify" wrapText="1"/>
      <protection/>
    </xf>
    <xf numFmtId="0" fontId="6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justify" wrapText="1"/>
    </xf>
    <xf numFmtId="1" fontId="2" fillId="33" borderId="0" xfId="59" applyNumberFormat="1" applyFont="1" applyFill="1" applyBorder="1" applyAlignment="1">
      <alignment vertical="center" wrapText="1"/>
      <protection/>
    </xf>
    <xf numFmtId="1" fontId="2" fillId="33" borderId="11" xfId="59" applyNumberFormat="1" applyFont="1" applyFill="1" applyBorder="1" applyAlignment="1">
      <alignment vertical="center" wrapText="1"/>
      <protection/>
    </xf>
    <xf numFmtId="2" fontId="6" fillId="0" borderId="0" xfId="0" applyNumberFormat="1" applyFont="1" applyAlignment="1">
      <alignment horizontal="center" vertical="center"/>
    </xf>
    <xf numFmtId="166" fontId="4" fillId="33" borderId="10" xfId="59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59" applyNumberFormat="1" applyFont="1" applyFill="1" applyBorder="1" applyAlignment="1">
      <alignment horizontal="center" vertical="center"/>
      <protection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16" borderId="11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wrapText="1"/>
    </xf>
    <xf numFmtId="0" fontId="4" fillId="16" borderId="10" xfId="0" applyFont="1" applyFill="1" applyBorder="1" applyAlignment="1">
      <alignment horizontal="center" vertical="center"/>
    </xf>
    <xf numFmtId="2" fontId="6" fillId="16" borderId="10" xfId="0" applyNumberFormat="1" applyFont="1" applyFill="1" applyBorder="1" applyAlignment="1">
      <alignment horizontal="center" vertical="center"/>
    </xf>
    <xf numFmtId="166" fontId="6" fillId="16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6" fontId="4" fillId="0" borderId="12" xfId="59" applyNumberFormat="1" applyFont="1" applyFill="1" applyBorder="1" applyAlignment="1">
      <alignment horizontal="center" vertical="center"/>
      <protection/>
    </xf>
    <xf numFmtId="0" fontId="4" fillId="0" borderId="12" xfId="59" applyNumberFormat="1" applyFont="1" applyFill="1" applyBorder="1" applyAlignment="1">
      <alignment horizontal="center" vertical="center"/>
      <protection/>
    </xf>
    <xf numFmtId="166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166" fontId="6" fillId="16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6" fillId="18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166" fontId="2" fillId="34" borderId="10" xfId="0" applyNumberFormat="1" applyFont="1" applyFill="1" applyBorder="1" applyAlignment="1">
      <alignment horizontal="center" vertical="center"/>
    </xf>
    <xf numFmtId="166" fontId="2" fillId="34" borderId="12" xfId="0" applyNumberFormat="1" applyFont="1" applyFill="1" applyBorder="1" applyAlignment="1">
      <alignment horizontal="center" vertical="center"/>
    </xf>
    <xf numFmtId="0" fontId="3" fillId="0" borderId="0" xfId="58" applyFont="1">
      <alignment/>
      <protection/>
    </xf>
    <xf numFmtId="166" fontId="4" fillId="33" borderId="12" xfId="59" applyNumberFormat="1" applyFont="1" applyFill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4" fillId="33" borderId="12" xfId="59" applyNumberFormat="1" applyFont="1" applyFill="1" applyBorder="1" applyAlignment="1">
      <alignment horizontal="center" vertical="center"/>
      <protection/>
    </xf>
    <xf numFmtId="0" fontId="6" fillId="0" borderId="0" xfId="58" applyFont="1">
      <alignment/>
      <protection/>
    </xf>
    <xf numFmtId="166" fontId="6" fillId="0" borderId="10" xfId="58" applyNumberFormat="1" applyFont="1" applyBorder="1" applyAlignment="1">
      <alignment horizontal="center" vertical="center"/>
      <protection/>
    </xf>
    <xf numFmtId="166" fontId="6" fillId="0" borderId="12" xfId="58" applyNumberFormat="1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justify" wrapText="1"/>
      <protection/>
    </xf>
    <xf numFmtId="166" fontId="6" fillId="0" borderId="0" xfId="58" applyNumberFormat="1" applyFont="1" applyAlignment="1">
      <alignment horizontal="center" vertical="center"/>
      <protection/>
    </xf>
    <xf numFmtId="166" fontId="6" fillId="0" borderId="0" xfId="58" applyNumberFormat="1" applyFont="1">
      <alignment/>
      <protection/>
    </xf>
    <xf numFmtId="166" fontId="9" fillId="34" borderId="10" xfId="58" applyNumberFormat="1" applyFont="1" applyFill="1" applyBorder="1" applyAlignment="1">
      <alignment horizontal="center" vertical="center"/>
      <protection/>
    </xf>
    <xf numFmtId="166" fontId="9" fillId="34" borderId="12" xfId="58" applyNumberFormat="1" applyFont="1" applyFill="1" applyBorder="1" applyAlignment="1">
      <alignment horizontal="center" vertical="center"/>
      <protection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2" fillId="33" borderId="13" xfId="59" applyFont="1" applyFill="1" applyBorder="1" applyAlignment="1">
      <alignment horizontal="center" wrapText="1"/>
      <protection/>
    </xf>
    <xf numFmtId="0" fontId="2" fillId="33" borderId="14" xfId="59" applyFont="1" applyFill="1" applyBorder="1" applyAlignment="1">
      <alignment horizontal="center" wrapText="1"/>
      <protection/>
    </xf>
    <xf numFmtId="0" fontId="2" fillId="33" borderId="15" xfId="59" applyFont="1" applyFill="1" applyBorder="1" applyAlignment="1">
      <alignment horizontal="center" wrapText="1"/>
      <protection/>
    </xf>
    <xf numFmtId="1" fontId="2" fillId="33" borderId="11" xfId="59" applyNumberFormat="1" applyFont="1" applyFill="1" applyBorder="1" applyAlignment="1">
      <alignment horizontal="center" vertical="center" wrapText="1"/>
      <protection/>
    </xf>
    <xf numFmtId="1" fontId="2" fillId="33" borderId="10" xfId="59" applyNumberFormat="1" applyFont="1" applyFill="1" applyBorder="1" applyAlignment="1">
      <alignment horizontal="center" vertical="center" wrapText="1"/>
      <protection/>
    </xf>
    <xf numFmtId="1" fontId="2" fillId="33" borderId="12" xfId="59" applyNumberFormat="1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35" borderId="11" xfId="58" applyFont="1" applyFill="1" applyBorder="1" applyAlignment="1">
      <alignment horizontal="center" vertical="center"/>
      <protection/>
    </xf>
    <xf numFmtId="0" fontId="8" fillId="35" borderId="10" xfId="58" applyFont="1" applyFill="1" applyBorder="1" applyAlignment="1">
      <alignment horizontal="center" vertical="center"/>
      <protection/>
    </xf>
    <xf numFmtId="0" fontId="8" fillId="35" borderId="12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9" fillId="34" borderId="11" xfId="58" applyFont="1" applyFill="1" applyBorder="1" applyAlignment="1">
      <alignment horizontal="right" vertical="center"/>
      <protection/>
    </xf>
    <xf numFmtId="0" fontId="9" fillId="34" borderId="10" xfId="58" applyFont="1" applyFill="1" applyBorder="1" applyAlignment="1">
      <alignment horizontal="righ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Запетая 2" xfId="67"/>
    <cellStyle name="Нормален 2" xfId="68"/>
    <cellStyle name="Стил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V176"/>
  <sheetViews>
    <sheetView tabSelected="1" view="pageBreakPreview" zoomScale="70" zoomScaleSheetLayoutView="70" zoomScalePageLayoutView="0" workbookViewId="0" topLeftCell="A1">
      <selection activeCell="N173" sqref="N173"/>
    </sheetView>
  </sheetViews>
  <sheetFormatPr defaultColWidth="9.140625" defaultRowHeight="12.75"/>
  <cols>
    <col min="1" max="1" width="5.28125" style="10" customWidth="1"/>
    <col min="2" max="2" width="75.421875" style="17" customWidth="1"/>
    <col min="3" max="3" width="10.00390625" style="10" bestFit="1" customWidth="1"/>
    <col min="4" max="4" width="11.7109375" style="20" bestFit="1" customWidth="1"/>
    <col min="5" max="5" width="12.140625" style="13" customWidth="1"/>
    <col min="6" max="6" width="16.57421875" style="13" bestFit="1" customWidth="1"/>
    <col min="7" max="7" width="20.00390625" style="29" bestFit="1" customWidth="1"/>
    <col min="8" max="8" width="8.00390625" style="3" bestFit="1" customWidth="1"/>
    <col min="9" max="9" width="13.28125" style="3" bestFit="1" customWidth="1"/>
    <col min="10" max="10" width="12.00390625" style="3" bestFit="1" customWidth="1"/>
    <col min="11" max="16384" width="9.140625" style="3" customWidth="1"/>
  </cols>
  <sheetData>
    <row r="1" spans="1:7" s="1" customFormat="1" ht="18" customHeight="1" thickTop="1">
      <c r="A1" s="69" t="s">
        <v>7</v>
      </c>
      <c r="B1" s="70"/>
      <c r="C1" s="70"/>
      <c r="D1" s="70"/>
      <c r="E1" s="70"/>
      <c r="F1" s="70"/>
      <c r="G1" s="71"/>
    </row>
    <row r="2" spans="1:7" s="1" customFormat="1" ht="44.25" customHeight="1">
      <c r="A2" s="72" t="s">
        <v>79</v>
      </c>
      <c r="B2" s="73"/>
      <c r="C2" s="73"/>
      <c r="D2" s="73"/>
      <c r="E2" s="73"/>
      <c r="F2" s="73"/>
      <c r="G2" s="74"/>
    </row>
    <row r="3" spans="1:256" s="19" customFormat="1" ht="15" customHeight="1">
      <c r="A3" s="72" t="s">
        <v>28</v>
      </c>
      <c r="B3" s="73"/>
      <c r="C3" s="73"/>
      <c r="D3" s="73"/>
      <c r="E3" s="73"/>
      <c r="F3" s="73"/>
      <c r="G3" s="7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10" s="2" customFormat="1" ht="16.5">
      <c r="A4" s="11" t="s">
        <v>0</v>
      </c>
      <c r="B4" s="14" t="s">
        <v>2</v>
      </c>
      <c r="C4" s="6" t="s">
        <v>3</v>
      </c>
      <c r="D4" s="6" t="s">
        <v>1</v>
      </c>
      <c r="E4" s="21" t="s">
        <v>6</v>
      </c>
      <c r="F4" s="21" t="s">
        <v>5</v>
      </c>
      <c r="G4" s="37" t="s">
        <v>80</v>
      </c>
      <c r="J4" s="4"/>
    </row>
    <row r="5" spans="1:7" ht="13.5">
      <c r="A5" s="11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38">
        <v>7</v>
      </c>
    </row>
    <row r="6" spans="1:7" ht="13.5" customHeight="1">
      <c r="A6" s="75" t="s">
        <v>42</v>
      </c>
      <c r="B6" s="76"/>
      <c r="C6" s="76"/>
      <c r="D6" s="76"/>
      <c r="E6" s="76"/>
      <c r="F6" s="76"/>
      <c r="G6" s="77"/>
    </row>
    <row r="7" spans="1:7" ht="13.5" customHeight="1">
      <c r="A7" s="75"/>
      <c r="B7" s="76"/>
      <c r="C7" s="76"/>
      <c r="D7" s="76"/>
      <c r="E7" s="76"/>
      <c r="F7" s="76"/>
      <c r="G7" s="77"/>
    </row>
    <row r="8" spans="1:7" ht="14.25">
      <c r="A8" s="78" t="s">
        <v>39</v>
      </c>
      <c r="B8" s="79"/>
      <c r="C8" s="79"/>
      <c r="D8" s="79"/>
      <c r="E8" s="79"/>
      <c r="F8" s="79"/>
      <c r="G8" s="80"/>
    </row>
    <row r="9" spans="1:7" ht="13.5">
      <c r="A9" s="7">
        <v>1</v>
      </c>
      <c r="B9" s="15" t="s">
        <v>40</v>
      </c>
      <c r="C9" s="5" t="s">
        <v>9</v>
      </c>
      <c r="D9" s="22">
        <v>1683</v>
      </c>
      <c r="E9" s="12"/>
      <c r="F9" s="12"/>
      <c r="G9" s="39"/>
    </row>
    <row r="10" spans="1:7" ht="27">
      <c r="A10" s="7">
        <v>2</v>
      </c>
      <c r="B10" s="15" t="s">
        <v>14</v>
      </c>
      <c r="C10" s="5" t="s">
        <v>9</v>
      </c>
      <c r="D10" s="22">
        <v>1683</v>
      </c>
      <c r="E10" s="12"/>
      <c r="F10" s="12"/>
      <c r="G10" s="39"/>
    </row>
    <row r="11" spans="1:9" ht="27">
      <c r="A11" s="7">
        <f>A10+1</f>
        <v>3</v>
      </c>
      <c r="B11" s="15" t="s">
        <v>15</v>
      </c>
      <c r="C11" s="5" t="s">
        <v>9</v>
      </c>
      <c r="D11" s="22">
        <v>1683</v>
      </c>
      <c r="E11" s="12"/>
      <c r="F11" s="12"/>
      <c r="G11" s="39"/>
      <c r="I11" s="44"/>
    </row>
    <row r="12" spans="1:7" ht="14.25">
      <c r="A12" s="78" t="s">
        <v>38</v>
      </c>
      <c r="B12" s="79"/>
      <c r="C12" s="79"/>
      <c r="D12" s="79"/>
      <c r="E12" s="79"/>
      <c r="F12" s="79"/>
      <c r="G12" s="80"/>
    </row>
    <row r="13" spans="1:7" ht="13.5">
      <c r="A13" s="7">
        <v>1</v>
      </c>
      <c r="B13" s="16" t="s">
        <v>36</v>
      </c>
      <c r="C13" s="5" t="s">
        <v>9</v>
      </c>
      <c r="D13" s="22">
        <v>2524.5</v>
      </c>
      <c r="E13" s="12"/>
      <c r="F13" s="12"/>
      <c r="G13" s="39"/>
    </row>
    <row r="14" spans="1:7" ht="27">
      <c r="A14" s="7">
        <v>2</v>
      </c>
      <c r="B14" s="16" t="s">
        <v>14</v>
      </c>
      <c r="C14" s="5" t="s">
        <v>9</v>
      </c>
      <c r="D14" s="22">
        <v>2524.5</v>
      </c>
      <c r="E14" s="12"/>
      <c r="F14" s="12"/>
      <c r="G14" s="39"/>
    </row>
    <row r="15" spans="1:9" ht="27">
      <c r="A15" s="7">
        <f>A14+1</f>
        <v>3</v>
      </c>
      <c r="B15" s="16" t="s">
        <v>15</v>
      </c>
      <c r="C15" s="5" t="s">
        <v>9</v>
      </c>
      <c r="D15" s="22">
        <v>2524.5</v>
      </c>
      <c r="E15" s="12"/>
      <c r="F15" s="12"/>
      <c r="G15" s="39"/>
      <c r="I15" s="44"/>
    </row>
    <row r="16" spans="1:7" ht="13.5" customHeight="1">
      <c r="A16" s="75" t="s">
        <v>41</v>
      </c>
      <c r="B16" s="76"/>
      <c r="C16" s="76"/>
      <c r="D16" s="76"/>
      <c r="E16" s="76"/>
      <c r="F16" s="76"/>
      <c r="G16" s="77"/>
    </row>
    <row r="17" spans="1:7" ht="13.5" customHeight="1">
      <c r="A17" s="75"/>
      <c r="B17" s="76"/>
      <c r="C17" s="76"/>
      <c r="D17" s="76"/>
      <c r="E17" s="76"/>
      <c r="F17" s="76"/>
      <c r="G17" s="77"/>
    </row>
    <row r="18" spans="1:7" ht="14.25">
      <c r="A18" s="78" t="s">
        <v>39</v>
      </c>
      <c r="B18" s="79"/>
      <c r="C18" s="79"/>
      <c r="D18" s="79"/>
      <c r="E18" s="79"/>
      <c r="F18" s="79"/>
      <c r="G18" s="80"/>
    </row>
    <row r="19" spans="1:7" ht="13.5">
      <c r="A19" s="7">
        <v>1</v>
      </c>
      <c r="B19" s="15" t="s">
        <v>40</v>
      </c>
      <c r="C19" s="5" t="s">
        <v>9</v>
      </c>
      <c r="D19" s="22">
        <v>784</v>
      </c>
      <c r="E19" s="12"/>
      <c r="F19" s="12"/>
      <c r="G19" s="39"/>
    </row>
    <row r="20" spans="1:7" ht="27">
      <c r="A20" s="7">
        <v>2</v>
      </c>
      <c r="B20" s="15" t="s">
        <v>14</v>
      </c>
      <c r="C20" s="5" t="s">
        <v>9</v>
      </c>
      <c r="D20" s="22">
        <v>784</v>
      </c>
      <c r="E20" s="12"/>
      <c r="F20" s="12"/>
      <c r="G20" s="39"/>
    </row>
    <row r="21" spans="1:9" ht="27">
      <c r="A21" s="7">
        <f>A20+1</f>
        <v>3</v>
      </c>
      <c r="B21" s="15" t="s">
        <v>15</v>
      </c>
      <c r="C21" s="5" t="s">
        <v>9</v>
      </c>
      <c r="D21" s="22">
        <v>784</v>
      </c>
      <c r="E21" s="12"/>
      <c r="F21" s="12"/>
      <c r="G21" s="39"/>
      <c r="I21" s="44"/>
    </row>
    <row r="22" spans="1:7" ht="14.25">
      <c r="A22" s="78" t="s">
        <v>38</v>
      </c>
      <c r="B22" s="79"/>
      <c r="C22" s="79"/>
      <c r="D22" s="79"/>
      <c r="E22" s="79"/>
      <c r="F22" s="79"/>
      <c r="G22" s="80"/>
    </row>
    <row r="23" spans="1:7" ht="13.5">
      <c r="A23" s="7">
        <v>1</v>
      </c>
      <c r="B23" s="16" t="s">
        <v>36</v>
      </c>
      <c r="C23" s="5" t="s">
        <v>9</v>
      </c>
      <c r="D23" s="22">
        <v>1176</v>
      </c>
      <c r="E23" s="12"/>
      <c r="F23" s="12"/>
      <c r="G23" s="39"/>
    </row>
    <row r="24" spans="1:7" ht="27">
      <c r="A24" s="7">
        <v>2</v>
      </c>
      <c r="B24" s="16" t="s">
        <v>14</v>
      </c>
      <c r="C24" s="5" t="s">
        <v>9</v>
      </c>
      <c r="D24" s="22">
        <v>1176</v>
      </c>
      <c r="E24" s="12"/>
      <c r="F24" s="12"/>
      <c r="G24" s="39"/>
    </row>
    <row r="25" spans="1:9" ht="27">
      <c r="A25" s="7">
        <f>A24+1</f>
        <v>3</v>
      </c>
      <c r="B25" s="16" t="s">
        <v>15</v>
      </c>
      <c r="C25" s="5" t="s">
        <v>9</v>
      </c>
      <c r="D25" s="22">
        <v>1176</v>
      </c>
      <c r="E25" s="12"/>
      <c r="F25" s="12"/>
      <c r="G25" s="39"/>
      <c r="I25" s="44"/>
    </row>
    <row r="26" spans="1:7" ht="13.5" customHeight="1">
      <c r="A26" s="75" t="s">
        <v>34</v>
      </c>
      <c r="B26" s="76"/>
      <c r="C26" s="76"/>
      <c r="D26" s="76"/>
      <c r="E26" s="76"/>
      <c r="F26" s="76"/>
      <c r="G26" s="77"/>
    </row>
    <row r="27" spans="1:7" ht="13.5" customHeight="1">
      <c r="A27" s="75"/>
      <c r="B27" s="76"/>
      <c r="C27" s="76"/>
      <c r="D27" s="76"/>
      <c r="E27" s="76"/>
      <c r="F27" s="76"/>
      <c r="G27" s="77"/>
    </row>
    <row r="28" spans="1:7" ht="14.25">
      <c r="A28" s="78" t="s">
        <v>75</v>
      </c>
      <c r="B28" s="79"/>
      <c r="C28" s="79"/>
      <c r="D28" s="79"/>
      <c r="E28" s="79"/>
      <c r="F28" s="79"/>
      <c r="G28" s="80"/>
    </row>
    <row r="29" spans="1:7" ht="27">
      <c r="A29" s="7">
        <v>1</v>
      </c>
      <c r="B29" s="15" t="s">
        <v>52</v>
      </c>
      <c r="C29" s="5" t="s">
        <v>9</v>
      </c>
      <c r="D29" s="22">
        <v>480</v>
      </c>
      <c r="E29" s="12"/>
      <c r="F29" s="12"/>
      <c r="G29" s="39"/>
    </row>
    <row r="30" spans="1:7" s="29" customFormat="1" ht="27">
      <c r="A30" s="23">
        <v>2</v>
      </c>
      <c r="B30" s="26" t="s">
        <v>76</v>
      </c>
      <c r="C30" s="27" t="s">
        <v>9</v>
      </c>
      <c r="D30" s="28">
        <v>3090</v>
      </c>
      <c r="E30" s="25"/>
      <c r="F30" s="25"/>
      <c r="G30" s="39"/>
    </row>
    <row r="31" spans="1:9" s="29" customFormat="1" ht="40.5">
      <c r="A31" s="23">
        <f>A30+1</f>
        <v>3</v>
      </c>
      <c r="B31" s="26" t="s">
        <v>77</v>
      </c>
      <c r="C31" s="27" t="s">
        <v>9</v>
      </c>
      <c r="D31" s="28">
        <v>3090</v>
      </c>
      <c r="E31" s="25"/>
      <c r="F31" s="25"/>
      <c r="G31" s="39"/>
      <c r="I31" s="67"/>
    </row>
    <row r="32" spans="1:7" ht="14.25">
      <c r="A32" s="78" t="s">
        <v>78</v>
      </c>
      <c r="B32" s="79"/>
      <c r="C32" s="79"/>
      <c r="D32" s="79"/>
      <c r="E32" s="79"/>
      <c r="F32" s="79"/>
      <c r="G32" s="80"/>
    </row>
    <row r="33" spans="1:7" ht="27">
      <c r="A33" s="7">
        <v>1</v>
      </c>
      <c r="B33" s="15" t="s">
        <v>29</v>
      </c>
      <c r="C33" s="5" t="s">
        <v>9</v>
      </c>
      <c r="D33" s="22">
        <v>30</v>
      </c>
      <c r="E33" s="25"/>
      <c r="F33" s="12"/>
      <c r="G33" s="39"/>
    </row>
    <row r="34" spans="1:7" ht="27">
      <c r="A34" s="7">
        <v>2</v>
      </c>
      <c r="B34" s="15" t="s">
        <v>76</v>
      </c>
      <c r="C34" s="5" t="s">
        <v>9</v>
      </c>
      <c r="D34" s="22">
        <v>2250</v>
      </c>
      <c r="E34" s="25"/>
      <c r="F34" s="12"/>
      <c r="G34" s="39"/>
    </row>
    <row r="35" spans="1:9" ht="27">
      <c r="A35" s="7">
        <f>A34+1</f>
        <v>3</v>
      </c>
      <c r="B35" s="15" t="s">
        <v>15</v>
      </c>
      <c r="C35" s="5" t="s">
        <v>9</v>
      </c>
      <c r="D35" s="22">
        <v>2250</v>
      </c>
      <c r="E35" s="25"/>
      <c r="F35" s="12"/>
      <c r="G35" s="39"/>
      <c r="I35" s="44"/>
    </row>
    <row r="36" spans="1:7" ht="14.25">
      <c r="A36" s="78" t="s">
        <v>39</v>
      </c>
      <c r="B36" s="79"/>
      <c r="C36" s="79"/>
      <c r="D36" s="79"/>
      <c r="E36" s="79"/>
      <c r="F36" s="79"/>
      <c r="G36" s="80"/>
    </row>
    <row r="37" spans="1:7" ht="13.5">
      <c r="A37" s="7">
        <v>1</v>
      </c>
      <c r="B37" s="15" t="s">
        <v>40</v>
      </c>
      <c r="C37" s="5" t="s">
        <v>9</v>
      </c>
      <c r="D37" s="22">
        <v>1140</v>
      </c>
      <c r="E37" s="12"/>
      <c r="F37" s="12"/>
      <c r="G37" s="39"/>
    </row>
    <row r="38" spans="1:7" ht="27">
      <c r="A38" s="7">
        <v>2</v>
      </c>
      <c r="B38" s="15" t="s">
        <v>14</v>
      </c>
      <c r="C38" s="5" t="s">
        <v>9</v>
      </c>
      <c r="D38" s="22">
        <v>1140</v>
      </c>
      <c r="E38" s="12"/>
      <c r="F38" s="12"/>
      <c r="G38" s="39"/>
    </row>
    <row r="39" spans="1:9" ht="27">
      <c r="A39" s="7">
        <f>A38+1</f>
        <v>3</v>
      </c>
      <c r="B39" s="15" t="s">
        <v>15</v>
      </c>
      <c r="C39" s="5" t="s">
        <v>9</v>
      </c>
      <c r="D39" s="22">
        <v>1140</v>
      </c>
      <c r="E39" s="12"/>
      <c r="F39" s="12"/>
      <c r="G39" s="39"/>
      <c r="I39" s="44"/>
    </row>
    <row r="40" spans="1:7" ht="14.25">
      <c r="A40" s="78" t="s">
        <v>66</v>
      </c>
      <c r="B40" s="79"/>
      <c r="C40" s="79"/>
      <c r="D40" s="79"/>
      <c r="E40" s="79"/>
      <c r="F40" s="79"/>
      <c r="G40" s="80"/>
    </row>
    <row r="41" spans="1:7" ht="27">
      <c r="A41" s="7">
        <v>1</v>
      </c>
      <c r="B41" s="16" t="s">
        <v>68</v>
      </c>
      <c r="C41" s="5" t="s">
        <v>9</v>
      </c>
      <c r="D41" s="22">
        <v>250</v>
      </c>
      <c r="E41" s="12"/>
      <c r="F41" s="12"/>
      <c r="G41" s="39"/>
    </row>
    <row r="42" spans="1:7" ht="27">
      <c r="A42" s="7">
        <v>2</v>
      </c>
      <c r="B42" s="16" t="s">
        <v>67</v>
      </c>
      <c r="C42" s="5" t="s">
        <v>9</v>
      </c>
      <c r="D42" s="22">
        <v>250</v>
      </c>
      <c r="E42" s="12"/>
      <c r="F42" s="12"/>
      <c r="G42" s="39"/>
    </row>
    <row r="43" spans="1:7" ht="40.5">
      <c r="A43" s="7">
        <f>A42+1</f>
        <v>3</v>
      </c>
      <c r="B43" s="16" t="s">
        <v>69</v>
      </c>
      <c r="C43" s="5" t="s">
        <v>9</v>
      </c>
      <c r="D43" s="22">
        <v>250</v>
      </c>
      <c r="E43" s="12"/>
      <c r="F43" s="12"/>
      <c r="G43" s="39"/>
    </row>
    <row r="44" spans="1:9" ht="27">
      <c r="A44" s="23">
        <v>5</v>
      </c>
      <c r="B44" s="40" t="s">
        <v>72</v>
      </c>
      <c r="C44" s="27" t="s">
        <v>63</v>
      </c>
      <c r="D44" s="28">
        <v>5200</v>
      </c>
      <c r="E44" s="25"/>
      <c r="F44" s="25"/>
      <c r="G44" s="39"/>
      <c r="I44" s="44"/>
    </row>
    <row r="45" spans="1:7" ht="14.25">
      <c r="A45" s="78" t="s">
        <v>64</v>
      </c>
      <c r="B45" s="79"/>
      <c r="C45" s="79"/>
      <c r="D45" s="79"/>
      <c r="E45" s="79"/>
      <c r="F45" s="79"/>
      <c r="G45" s="80"/>
    </row>
    <row r="46" spans="1:9" ht="27">
      <c r="A46" s="7">
        <v>1</v>
      </c>
      <c r="B46" s="16" t="s">
        <v>65</v>
      </c>
      <c r="C46" s="5" t="s">
        <v>8</v>
      </c>
      <c r="D46" s="22">
        <v>5700</v>
      </c>
      <c r="E46" s="12"/>
      <c r="F46" s="12"/>
      <c r="G46" s="39"/>
      <c r="I46" s="44"/>
    </row>
    <row r="47" spans="1:7" ht="14.25">
      <c r="A47" s="78" t="s">
        <v>70</v>
      </c>
      <c r="B47" s="79"/>
      <c r="C47" s="79"/>
      <c r="D47" s="79"/>
      <c r="E47" s="79"/>
      <c r="F47" s="79"/>
      <c r="G47" s="80"/>
    </row>
    <row r="48" spans="1:9" ht="27">
      <c r="A48" s="7">
        <v>1</v>
      </c>
      <c r="B48" s="16" t="s">
        <v>71</v>
      </c>
      <c r="C48" s="5" t="s">
        <v>63</v>
      </c>
      <c r="D48" s="22">
        <v>5700</v>
      </c>
      <c r="E48" s="12"/>
      <c r="F48" s="12"/>
      <c r="G48" s="39"/>
      <c r="I48" s="44"/>
    </row>
    <row r="49" spans="1:7" ht="14.25">
      <c r="A49" s="78" t="s">
        <v>37</v>
      </c>
      <c r="B49" s="79"/>
      <c r="C49" s="79"/>
      <c r="D49" s="79"/>
      <c r="E49" s="79"/>
      <c r="F49" s="79"/>
      <c r="G49" s="80"/>
    </row>
    <row r="50" spans="1:7" ht="13.5" customHeight="1">
      <c r="A50" s="7">
        <v>1</v>
      </c>
      <c r="B50" s="16" t="s">
        <v>35</v>
      </c>
      <c r="C50" s="5" t="s">
        <v>9</v>
      </c>
      <c r="D50" s="22">
        <v>4860</v>
      </c>
      <c r="E50" s="12"/>
      <c r="F50" s="12"/>
      <c r="G50" s="39"/>
    </row>
    <row r="51" spans="1:7" ht="27">
      <c r="A51" s="7">
        <v>2</v>
      </c>
      <c r="B51" s="16" t="s">
        <v>14</v>
      </c>
      <c r="C51" s="5" t="s">
        <v>9</v>
      </c>
      <c r="D51" s="22">
        <v>4860</v>
      </c>
      <c r="E51" s="12"/>
      <c r="F51" s="12"/>
      <c r="G51" s="39"/>
    </row>
    <row r="52" spans="1:9" ht="27">
      <c r="A52" s="7">
        <f>A51+1</f>
        <v>3</v>
      </c>
      <c r="B52" s="16" t="s">
        <v>15</v>
      </c>
      <c r="C52" s="5" t="s">
        <v>9</v>
      </c>
      <c r="D52" s="22">
        <v>4860</v>
      </c>
      <c r="E52" s="12"/>
      <c r="F52" s="12"/>
      <c r="G52" s="39"/>
      <c r="I52" s="44"/>
    </row>
    <row r="53" spans="1:7" ht="14.25">
      <c r="A53" s="78" t="s">
        <v>38</v>
      </c>
      <c r="B53" s="79"/>
      <c r="C53" s="79"/>
      <c r="D53" s="79"/>
      <c r="E53" s="79"/>
      <c r="F53" s="79"/>
      <c r="G53" s="80"/>
    </row>
    <row r="54" spans="1:7" ht="13.5">
      <c r="A54" s="7">
        <v>1</v>
      </c>
      <c r="B54" s="16" t="s">
        <v>36</v>
      </c>
      <c r="C54" s="5" t="s">
        <v>9</v>
      </c>
      <c r="D54" s="22">
        <v>2210</v>
      </c>
      <c r="E54" s="12"/>
      <c r="F54" s="12"/>
      <c r="G54" s="39"/>
    </row>
    <row r="55" spans="1:7" ht="27">
      <c r="A55" s="7">
        <v>2</v>
      </c>
      <c r="B55" s="16" t="s">
        <v>14</v>
      </c>
      <c r="C55" s="5" t="s">
        <v>9</v>
      </c>
      <c r="D55" s="22">
        <v>2210</v>
      </c>
      <c r="E55" s="12"/>
      <c r="F55" s="12"/>
      <c r="G55" s="39"/>
    </row>
    <row r="56" spans="1:9" ht="13.5" customHeight="1">
      <c r="A56" s="7">
        <f>A55+1</f>
        <v>3</v>
      </c>
      <c r="B56" s="16" t="s">
        <v>15</v>
      </c>
      <c r="C56" s="5" t="s">
        <v>9</v>
      </c>
      <c r="D56" s="22">
        <v>2210</v>
      </c>
      <c r="E56" s="12"/>
      <c r="F56" s="12"/>
      <c r="G56" s="39"/>
      <c r="I56" s="44"/>
    </row>
    <row r="57" spans="1:7" ht="14.25">
      <c r="A57" s="78" t="s">
        <v>74</v>
      </c>
      <c r="B57" s="79"/>
      <c r="C57" s="79"/>
      <c r="D57" s="79"/>
      <c r="E57" s="79"/>
      <c r="F57" s="79"/>
      <c r="G57" s="80"/>
    </row>
    <row r="58" spans="1:7" ht="13.5">
      <c r="A58" s="7">
        <v>1</v>
      </c>
      <c r="B58" s="16" t="s">
        <v>35</v>
      </c>
      <c r="C58" s="5" t="s">
        <v>9</v>
      </c>
      <c r="D58" s="22">
        <v>1449</v>
      </c>
      <c r="E58" s="12"/>
      <c r="F58" s="12"/>
      <c r="G58" s="39"/>
    </row>
    <row r="59" spans="1:7" ht="40.5">
      <c r="A59" s="7">
        <v>2</v>
      </c>
      <c r="B59" s="16" t="s">
        <v>16</v>
      </c>
      <c r="C59" s="5" t="s">
        <v>9</v>
      </c>
      <c r="D59" s="22">
        <v>1449</v>
      </c>
      <c r="E59" s="12"/>
      <c r="F59" s="12"/>
      <c r="G59" s="39"/>
    </row>
    <row r="60" spans="1:7" ht="13.5" customHeight="1">
      <c r="A60" s="7">
        <f>A59+1</f>
        <v>3</v>
      </c>
      <c r="B60" s="16" t="s">
        <v>12</v>
      </c>
      <c r="C60" s="5" t="s">
        <v>9</v>
      </c>
      <c r="D60" s="22">
        <v>1449</v>
      </c>
      <c r="E60" s="12"/>
      <c r="F60" s="12"/>
      <c r="G60" s="39"/>
    </row>
    <row r="61" spans="1:9" ht="27">
      <c r="A61" s="7">
        <v>4</v>
      </c>
      <c r="B61" s="16" t="s">
        <v>73</v>
      </c>
      <c r="C61" s="5" t="s">
        <v>8</v>
      </c>
      <c r="D61" s="22">
        <v>2137.5</v>
      </c>
      <c r="E61" s="12"/>
      <c r="F61" s="12"/>
      <c r="G61" s="39"/>
      <c r="I61" s="44"/>
    </row>
    <row r="62" spans="1:7" ht="13.5" customHeight="1">
      <c r="A62" s="78" t="s">
        <v>46</v>
      </c>
      <c r="B62" s="79"/>
      <c r="C62" s="79"/>
      <c r="D62" s="79"/>
      <c r="E62" s="79"/>
      <c r="F62" s="79"/>
      <c r="G62" s="80"/>
    </row>
    <row r="63" spans="1:7" ht="27">
      <c r="A63" s="7">
        <v>1</v>
      </c>
      <c r="B63" s="15" t="s">
        <v>17</v>
      </c>
      <c r="C63" s="5" t="s">
        <v>18</v>
      </c>
      <c r="D63" s="22">
        <f>D69*0.12</f>
        <v>32.519999999999996</v>
      </c>
      <c r="E63" s="12"/>
      <c r="F63" s="12"/>
      <c r="G63" s="39"/>
    </row>
    <row r="64" spans="1:7" ht="40.5">
      <c r="A64" s="7">
        <f aca="true" t="shared" si="0" ref="A64:A69">A63+1</f>
        <v>2</v>
      </c>
      <c r="B64" s="15" t="s">
        <v>19</v>
      </c>
      <c r="C64" s="5" t="s">
        <v>9</v>
      </c>
      <c r="D64" s="22">
        <f>D69*0.63</f>
        <v>170.73</v>
      </c>
      <c r="E64" s="12"/>
      <c r="F64" s="12"/>
      <c r="G64" s="39"/>
    </row>
    <row r="65" spans="1:7" ht="27">
      <c r="A65" s="7">
        <f t="shared" si="0"/>
        <v>3</v>
      </c>
      <c r="B65" s="15" t="s">
        <v>13</v>
      </c>
      <c r="C65" s="5" t="s">
        <v>9</v>
      </c>
      <c r="D65" s="22">
        <v>170.73</v>
      </c>
      <c r="E65" s="12"/>
      <c r="F65" s="12"/>
      <c r="G65" s="39"/>
    </row>
    <row r="66" spans="1:7" ht="13.5">
      <c r="A66" s="7">
        <f t="shared" si="0"/>
        <v>4</v>
      </c>
      <c r="B66" s="15" t="s">
        <v>20</v>
      </c>
      <c r="C66" s="5" t="s">
        <v>9</v>
      </c>
      <c r="D66" s="22">
        <v>170.73</v>
      </c>
      <c r="E66" s="12"/>
      <c r="F66" s="12"/>
      <c r="G66" s="39"/>
    </row>
    <row r="67" spans="1:7" ht="27">
      <c r="A67" s="7">
        <f t="shared" si="0"/>
        <v>5</v>
      </c>
      <c r="B67" s="15" t="s">
        <v>21</v>
      </c>
      <c r="C67" s="5" t="s">
        <v>9</v>
      </c>
      <c r="D67" s="22">
        <v>170.73</v>
      </c>
      <c r="E67" s="12"/>
      <c r="F67" s="12"/>
      <c r="G67" s="39"/>
    </row>
    <row r="68" spans="1:7" ht="13.5">
      <c r="A68" s="7">
        <f t="shared" si="0"/>
        <v>6</v>
      </c>
      <c r="B68" s="15" t="s">
        <v>11</v>
      </c>
      <c r="C68" s="5" t="s">
        <v>9</v>
      </c>
      <c r="D68" s="22">
        <v>170.73</v>
      </c>
      <c r="E68" s="12"/>
      <c r="F68" s="12"/>
      <c r="G68" s="39"/>
    </row>
    <row r="69" spans="1:9" ht="13.5" customHeight="1">
      <c r="A69" s="7">
        <f t="shared" si="0"/>
        <v>7</v>
      </c>
      <c r="B69" s="15" t="s">
        <v>56</v>
      </c>
      <c r="C69" s="5" t="s">
        <v>4</v>
      </c>
      <c r="D69" s="22">
        <v>271</v>
      </c>
      <c r="E69" s="25"/>
      <c r="F69" s="12"/>
      <c r="G69" s="39"/>
      <c r="I69" s="44"/>
    </row>
    <row r="70" spans="1:10" s="10" customFormat="1" ht="13.5" customHeight="1">
      <c r="A70" s="75" t="s">
        <v>45</v>
      </c>
      <c r="B70" s="76"/>
      <c r="C70" s="76"/>
      <c r="D70" s="76"/>
      <c r="E70" s="76"/>
      <c r="F70" s="76"/>
      <c r="G70" s="77"/>
      <c r="H70" s="3"/>
      <c r="I70" s="3"/>
      <c r="J70" s="3"/>
    </row>
    <row r="71" spans="1:7" ht="13.5" customHeight="1">
      <c r="A71" s="75"/>
      <c r="B71" s="76"/>
      <c r="C71" s="76"/>
      <c r="D71" s="76"/>
      <c r="E71" s="76"/>
      <c r="F71" s="76"/>
      <c r="G71" s="77"/>
    </row>
    <row r="72" spans="1:7" ht="13.5" customHeight="1">
      <c r="A72" s="78" t="s">
        <v>50</v>
      </c>
      <c r="B72" s="79"/>
      <c r="C72" s="79"/>
      <c r="D72" s="79"/>
      <c r="E72" s="79"/>
      <c r="F72" s="79"/>
      <c r="G72" s="80"/>
    </row>
    <row r="73" spans="1:7" ht="13.5">
      <c r="A73" s="23">
        <v>1</v>
      </c>
      <c r="B73" s="26" t="s">
        <v>51</v>
      </c>
      <c r="C73" s="27" t="s">
        <v>31</v>
      </c>
      <c r="D73" s="28">
        <v>21.25</v>
      </c>
      <c r="E73" s="25"/>
      <c r="F73" s="25"/>
      <c r="G73" s="39"/>
    </row>
    <row r="74" spans="1:7" ht="13.5">
      <c r="A74" s="23">
        <v>2</v>
      </c>
      <c r="B74" s="40" t="s">
        <v>30</v>
      </c>
      <c r="C74" s="27" t="s">
        <v>31</v>
      </c>
      <c r="D74" s="28">
        <v>21.25</v>
      </c>
      <c r="E74" s="25"/>
      <c r="F74" s="25"/>
      <c r="G74" s="39"/>
    </row>
    <row r="75" spans="1:9" ht="13.5">
      <c r="A75" s="23">
        <f>A74+1</f>
        <v>3</v>
      </c>
      <c r="B75" s="40" t="s">
        <v>32</v>
      </c>
      <c r="C75" s="27" t="s">
        <v>31</v>
      </c>
      <c r="D75" s="28">
        <v>21.25</v>
      </c>
      <c r="E75" s="25"/>
      <c r="F75" s="25"/>
      <c r="G75" s="39"/>
      <c r="I75" s="44"/>
    </row>
    <row r="76" spans="1:7" ht="14.25">
      <c r="A76" s="78" t="s">
        <v>47</v>
      </c>
      <c r="B76" s="79"/>
      <c r="C76" s="79"/>
      <c r="D76" s="79"/>
      <c r="E76" s="79"/>
      <c r="F76" s="79"/>
      <c r="G76" s="80"/>
    </row>
    <row r="77" spans="1:10" s="10" customFormat="1" ht="40.5">
      <c r="A77" s="30">
        <v>1</v>
      </c>
      <c r="B77" s="31" t="s">
        <v>48</v>
      </c>
      <c r="C77" s="32" t="s">
        <v>31</v>
      </c>
      <c r="D77" s="33">
        <v>0.9</v>
      </c>
      <c r="E77" s="34"/>
      <c r="F77" s="34"/>
      <c r="G77" s="45"/>
      <c r="H77" s="3"/>
      <c r="I77" s="3"/>
      <c r="J77" s="3"/>
    </row>
    <row r="78" spans="1:7" ht="13.5">
      <c r="A78" s="23" t="s">
        <v>81</v>
      </c>
      <c r="B78" s="16" t="s">
        <v>82</v>
      </c>
      <c r="C78" s="5" t="s">
        <v>83</v>
      </c>
      <c r="D78" s="22">
        <f>25*D77</f>
        <v>22.5</v>
      </c>
      <c r="E78" s="25"/>
      <c r="F78" s="25"/>
      <c r="G78" s="39"/>
    </row>
    <row r="79" spans="1:7" ht="13.5">
      <c r="A79" s="23" t="s">
        <v>81</v>
      </c>
      <c r="B79" s="16" t="s">
        <v>84</v>
      </c>
      <c r="C79" s="5" t="s">
        <v>83</v>
      </c>
      <c r="D79" s="22">
        <f>0.1*D78</f>
        <v>2.25</v>
      </c>
      <c r="E79" s="25"/>
      <c r="F79" s="25"/>
      <c r="G79" s="39"/>
    </row>
    <row r="80" spans="1:7" ht="13.5">
      <c r="A80" s="23" t="s">
        <v>81</v>
      </c>
      <c r="B80" s="16" t="s">
        <v>85</v>
      </c>
      <c r="C80" s="5" t="s">
        <v>83</v>
      </c>
      <c r="D80" s="22">
        <f>0.25*D78</f>
        <v>5.625</v>
      </c>
      <c r="E80" s="25"/>
      <c r="F80" s="25"/>
      <c r="G80" s="39"/>
    </row>
    <row r="81" spans="1:7" ht="13.5">
      <c r="A81" s="23" t="s">
        <v>81</v>
      </c>
      <c r="B81" s="16" t="s">
        <v>86</v>
      </c>
      <c r="C81" s="5" t="s">
        <v>83</v>
      </c>
      <c r="D81" s="22">
        <f>0.25*D78</f>
        <v>5.625</v>
      </c>
      <c r="E81" s="25"/>
      <c r="F81" s="25"/>
      <c r="G81" s="39"/>
    </row>
    <row r="82" spans="1:7" ht="13.5">
      <c r="A82" s="23" t="s">
        <v>81</v>
      </c>
      <c r="B82" s="16" t="s">
        <v>87</v>
      </c>
      <c r="C82" s="5" t="s">
        <v>83</v>
      </c>
      <c r="D82" s="22">
        <f>0.25*D78</f>
        <v>5.625</v>
      </c>
      <c r="E82" s="25"/>
      <c r="F82" s="25"/>
      <c r="G82" s="39"/>
    </row>
    <row r="83" spans="1:7" ht="13.5">
      <c r="A83" s="23" t="s">
        <v>81</v>
      </c>
      <c r="B83" s="16" t="s">
        <v>88</v>
      </c>
      <c r="C83" s="5" t="s">
        <v>83</v>
      </c>
      <c r="D83" s="22">
        <f>0.15*D78</f>
        <v>3.375</v>
      </c>
      <c r="E83" s="25"/>
      <c r="F83" s="25"/>
      <c r="G83" s="39"/>
    </row>
    <row r="84" spans="1:7" ht="13.5">
      <c r="A84" s="23" t="s">
        <v>81</v>
      </c>
      <c r="B84" s="16" t="s">
        <v>89</v>
      </c>
      <c r="C84" s="5" t="s">
        <v>83</v>
      </c>
      <c r="D84" s="22">
        <f>0.15*D78</f>
        <v>3.375</v>
      </c>
      <c r="E84" s="25"/>
      <c r="F84" s="25"/>
      <c r="G84" s="39"/>
    </row>
    <row r="85" spans="1:7" ht="13.5">
      <c r="A85" s="23" t="s">
        <v>81</v>
      </c>
      <c r="B85" s="16" t="s">
        <v>90</v>
      </c>
      <c r="C85" s="5" t="s">
        <v>83</v>
      </c>
      <c r="D85" s="22">
        <f>30*D77</f>
        <v>27</v>
      </c>
      <c r="E85" s="25"/>
      <c r="F85" s="25"/>
      <c r="G85" s="39"/>
    </row>
    <row r="86" spans="1:7" ht="13.5">
      <c r="A86" s="23" t="s">
        <v>81</v>
      </c>
      <c r="B86" s="16" t="s">
        <v>91</v>
      </c>
      <c r="C86" s="5" t="s">
        <v>83</v>
      </c>
      <c r="D86" s="22">
        <f>D85/3</f>
        <v>9</v>
      </c>
      <c r="E86" s="25"/>
      <c r="F86" s="25"/>
      <c r="G86" s="39"/>
    </row>
    <row r="87" spans="1:7" ht="13.5">
      <c r="A87" s="23" t="s">
        <v>81</v>
      </c>
      <c r="B87" s="16" t="s">
        <v>92</v>
      </c>
      <c r="C87" s="5" t="s">
        <v>83</v>
      </c>
      <c r="D87" s="22">
        <f>D85/3</f>
        <v>9</v>
      </c>
      <c r="E87" s="25"/>
      <c r="F87" s="25"/>
      <c r="G87" s="39"/>
    </row>
    <row r="88" spans="1:7" ht="13.5">
      <c r="A88" s="23" t="s">
        <v>81</v>
      </c>
      <c r="B88" s="16" t="s">
        <v>93</v>
      </c>
      <c r="C88" s="5" t="s">
        <v>83</v>
      </c>
      <c r="D88" s="22">
        <f>D85/3</f>
        <v>9</v>
      </c>
      <c r="E88" s="25"/>
      <c r="F88" s="25"/>
      <c r="G88" s="39"/>
    </row>
    <row r="89" spans="1:7" ht="13.5">
      <c r="A89" s="23" t="s">
        <v>81</v>
      </c>
      <c r="B89" s="16" t="s">
        <v>94</v>
      </c>
      <c r="C89" s="5" t="s">
        <v>95</v>
      </c>
      <c r="D89" s="22">
        <f>D77*10</f>
        <v>9</v>
      </c>
      <c r="E89" s="25"/>
      <c r="F89" s="25"/>
      <c r="G89" s="39"/>
    </row>
    <row r="90" spans="1:9" ht="13.5">
      <c r="A90" s="23" t="s">
        <v>81</v>
      </c>
      <c r="B90" s="16" t="s">
        <v>96</v>
      </c>
      <c r="C90" s="5" t="s">
        <v>97</v>
      </c>
      <c r="D90" s="22">
        <f>D77*1</f>
        <v>0.9</v>
      </c>
      <c r="E90" s="25"/>
      <c r="F90" s="25"/>
      <c r="G90" s="39"/>
      <c r="I90" s="44"/>
    </row>
    <row r="91" spans="1:7" ht="14.25">
      <c r="A91" s="78" t="s">
        <v>49</v>
      </c>
      <c r="B91" s="79"/>
      <c r="C91" s="79"/>
      <c r="D91" s="79"/>
      <c r="E91" s="79"/>
      <c r="F91" s="79"/>
      <c r="G91" s="80"/>
    </row>
    <row r="92" spans="1:7" ht="27">
      <c r="A92" s="30">
        <v>1</v>
      </c>
      <c r="B92" s="31" t="s">
        <v>60</v>
      </c>
      <c r="C92" s="32" t="s">
        <v>31</v>
      </c>
      <c r="D92" s="33">
        <v>8.41</v>
      </c>
      <c r="E92" s="34"/>
      <c r="F92" s="34"/>
      <c r="G92" s="45"/>
    </row>
    <row r="93" spans="1:10" s="10" customFormat="1" ht="13.5" customHeight="1">
      <c r="A93" s="35" t="s">
        <v>81</v>
      </c>
      <c r="B93" s="16" t="s">
        <v>82</v>
      </c>
      <c r="C93" s="5" t="s">
        <v>83</v>
      </c>
      <c r="D93" s="22">
        <f>25*D92</f>
        <v>210.25</v>
      </c>
      <c r="E93" s="36"/>
      <c r="F93" s="36"/>
      <c r="G93" s="46"/>
      <c r="H93" s="3"/>
      <c r="I93" s="3"/>
      <c r="J93" s="3"/>
    </row>
    <row r="94" spans="1:7" ht="13.5" customHeight="1">
      <c r="A94" s="35" t="s">
        <v>81</v>
      </c>
      <c r="B94" s="16" t="s">
        <v>98</v>
      </c>
      <c r="C94" s="5" t="s">
        <v>83</v>
      </c>
      <c r="D94" s="22">
        <f>0.1*D93</f>
        <v>21.025000000000002</v>
      </c>
      <c r="E94" s="36"/>
      <c r="F94" s="36"/>
      <c r="G94" s="46"/>
    </row>
    <row r="95" spans="1:7" ht="14.25">
      <c r="A95" s="35" t="s">
        <v>81</v>
      </c>
      <c r="B95" s="16" t="s">
        <v>99</v>
      </c>
      <c r="C95" s="5" t="s">
        <v>83</v>
      </c>
      <c r="D95" s="22">
        <f>0.6*D93</f>
        <v>126.14999999999999</v>
      </c>
      <c r="E95" s="36"/>
      <c r="F95" s="36"/>
      <c r="G95" s="46"/>
    </row>
    <row r="96" spans="1:7" ht="14.25">
      <c r="A96" s="35" t="s">
        <v>81</v>
      </c>
      <c r="B96" s="16" t="s">
        <v>100</v>
      </c>
      <c r="C96" s="5" t="s">
        <v>83</v>
      </c>
      <c r="D96" s="22">
        <f>0.2*D93</f>
        <v>42.050000000000004</v>
      </c>
      <c r="E96" s="36"/>
      <c r="F96" s="36"/>
      <c r="G96" s="46"/>
    </row>
    <row r="97" spans="1:7" ht="14.25">
      <c r="A97" s="35" t="s">
        <v>81</v>
      </c>
      <c r="B97" s="16" t="s">
        <v>90</v>
      </c>
      <c r="C97" s="5" t="s">
        <v>83</v>
      </c>
      <c r="D97" s="22">
        <f>D92*30</f>
        <v>252.3</v>
      </c>
      <c r="E97" s="36"/>
      <c r="F97" s="36"/>
      <c r="G97" s="46"/>
    </row>
    <row r="98" spans="1:7" ht="14.25">
      <c r="A98" s="35" t="s">
        <v>81</v>
      </c>
      <c r="B98" s="16" t="s">
        <v>91</v>
      </c>
      <c r="C98" s="5" t="s">
        <v>83</v>
      </c>
      <c r="D98" s="22">
        <f>D92*10</f>
        <v>84.1</v>
      </c>
      <c r="E98" s="36"/>
      <c r="F98" s="36"/>
      <c r="G98" s="46"/>
    </row>
    <row r="99" spans="1:7" ht="14.25">
      <c r="A99" s="35" t="s">
        <v>81</v>
      </c>
      <c r="B99" s="16" t="s">
        <v>92</v>
      </c>
      <c r="C99" s="5" t="s">
        <v>83</v>
      </c>
      <c r="D99" s="22">
        <f>D92*10</f>
        <v>84.1</v>
      </c>
      <c r="E99" s="36"/>
      <c r="F99" s="36"/>
      <c r="G99" s="46"/>
    </row>
    <row r="100" spans="1:7" ht="14.25">
      <c r="A100" s="35" t="s">
        <v>81</v>
      </c>
      <c r="B100" s="16" t="s">
        <v>93</v>
      </c>
      <c r="C100" s="5" t="s">
        <v>83</v>
      </c>
      <c r="D100" s="22">
        <f>D92*10</f>
        <v>84.1</v>
      </c>
      <c r="E100" s="36"/>
      <c r="F100" s="36"/>
      <c r="G100" s="46"/>
    </row>
    <row r="101" spans="1:7" ht="14.25">
      <c r="A101" s="35" t="s">
        <v>81</v>
      </c>
      <c r="B101" s="16" t="s">
        <v>94</v>
      </c>
      <c r="C101" s="5" t="s">
        <v>95</v>
      </c>
      <c r="D101" s="22">
        <f>D92*10</f>
        <v>84.1</v>
      </c>
      <c r="E101" s="36"/>
      <c r="F101" s="36"/>
      <c r="G101" s="46"/>
    </row>
    <row r="102" spans="1:7" ht="14.25">
      <c r="A102" s="35" t="s">
        <v>81</v>
      </c>
      <c r="B102" s="16" t="s">
        <v>96</v>
      </c>
      <c r="C102" s="5" t="s">
        <v>97</v>
      </c>
      <c r="D102" s="22">
        <f>D92*1</f>
        <v>8.41</v>
      </c>
      <c r="E102" s="36"/>
      <c r="F102" s="36"/>
      <c r="G102" s="46"/>
    </row>
    <row r="103" spans="1:7" ht="27">
      <c r="A103" s="30">
        <f>A92+1</f>
        <v>2</v>
      </c>
      <c r="B103" s="31" t="s">
        <v>61</v>
      </c>
      <c r="C103" s="32" t="s">
        <v>31</v>
      </c>
      <c r="D103" s="33">
        <v>8.02</v>
      </c>
      <c r="E103" s="34"/>
      <c r="F103" s="34"/>
      <c r="G103" s="45"/>
    </row>
    <row r="104" spans="1:7" ht="13.5" customHeight="1">
      <c r="A104" s="35" t="s">
        <v>81</v>
      </c>
      <c r="B104" s="16" t="s">
        <v>82</v>
      </c>
      <c r="C104" s="5" t="s">
        <v>83</v>
      </c>
      <c r="D104" s="22">
        <f>25*D103</f>
        <v>200.5</v>
      </c>
      <c r="E104" s="36"/>
      <c r="F104" s="36"/>
      <c r="G104" s="46"/>
    </row>
    <row r="105" spans="1:7" ht="13.5" customHeight="1">
      <c r="A105" s="35" t="s">
        <v>81</v>
      </c>
      <c r="B105" s="16" t="s">
        <v>98</v>
      </c>
      <c r="C105" s="5" t="s">
        <v>83</v>
      </c>
      <c r="D105" s="22">
        <f>0.1*D104</f>
        <v>20.05</v>
      </c>
      <c r="E105" s="36"/>
      <c r="F105" s="36"/>
      <c r="G105" s="46"/>
    </row>
    <row r="106" spans="1:7" ht="14.25">
      <c r="A106" s="35" t="s">
        <v>81</v>
      </c>
      <c r="B106" s="16" t="s">
        <v>99</v>
      </c>
      <c r="C106" s="5" t="s">
        <v>83</v>
      </c>
      <c r="D106" s="22">
        <f>0.6*D104</f>
        <v>120.3</v>
      </c>
      <c r="E106" s="36"/>
      <c r="F106" s="36"/>
      <c r="G106" s="46"/>
    </row>
    <row r="107" spans="1:7" ht="14.25">
      <c r="A107" s="35" t="s">
        <v>81</v>
      </c>
      <c r="B107" s="16" t="s">
        <v>100</v>
      </c>
      <c r="C107" s="5" t="s">
        <v>83</v>
      </c>
      <c r="D107" s="22">
        <f>0.2*D104</f>
        <v>40.1</v>
      </c>
      <c r="E107" s="36"/>
      <c r="F107" s="36"/>
      <c r="G107" s="46"/>
    </row>
    <row r="108" spans="1:7" ht="14.25">
      <c r="A108" s="35" t="s">
        <v>81</v>
      </c>
      <c r="B108" s="16" t="s">
        <v>90</v>
      </c>
      <c r="C108" s="5" t="s">
        <v>83</v>
      </c>
      <c r="D108" s="22">
        <f>D103*30</f>
        <v>240.6</v>
      </c>
      <c r="E108" s="36"/>
      <c r="F108" s="36"/>
      <c r="G108" s="46"/>
    </row>
    <row r="109" spans="1:7" ht="14.25">
      <c r="A109" s="35" t="s">
        <v>81</v>
      </c>
      <c r="B109" s="16" t="s">
        <v>91</v>
      </c>
      <c r="C109" s="5" t="s">
        <v>83</v>
      </c>
      <c r="D109" s="22">
        <f>D103*10</f>
        <v>80.19999999999999</v>
      </c>
      <c r="E109" s="36"/>
      <c r="F109" s="36"/>
      <c r="G109" s="46"/>
    </row>
    <row r="110" spans="1:7" ht="14.25">
      <c r="A110" s="35" t="s">
        <v>81</v>
      </c>
      <c r="B110" s="16" t="s">
        <v>92</v>
      </c>
      <c r="C110" s="5" t="s">
        <v>83</v>
      </c>
      <c r="D110" s="22">
        <f>D103*10</f>
        <v>80.19999999999999</v>
      </c>
      <c r="E110" s="36"/>
      <c r="F110" s="36"/>
      <c r="G110" s="46"/>
    </row>
    <row r="111" spans="1:7" ht="14.25">
      <c r="A111" s="35" t="s">
        <v>81</v>
      </c>
      <c r="B111" s="16" t="s">
        <v>93</v>
      </c>
      <c r="C111" s="5" t="s">
        <v>83</v>
      </c>
      <c r="D111" s="22">
        <f>D103*10</f>
        <v>80.19999999999999</v>
      </c>
      <c r="E111" s="36"/>
      <c r="F111" s="36"/>
      <c r="G111" s="46"/>
    </row>
    <row r="112" spans="1:7" ht="14.25">
      <c r="A112" s="35" t="s">
        <v>81</v>
      </c>
      <c r="B112" s="16" t="s">
        <v>94</v>
      </c>
      <c r="C112" s="5" t="s">
        <v>95</v>
      </c>
      <c r="D112" s="22">
        <f>D103*10</f>
        <v>80.19999999999999</v>
      </c>
      <c r="E112" s="36"/>
      <c r="F112" s="36"/>
      <c r="G112" s="46"/>
    </row>
    <row r="113" spans="1:7" ht="14.25">
      <c r="A113" s="35" t="s">
        <v>81</v>
      </c>
      <c r="B113" s="16" t="s">
        <v>96</v>
      </c>
      <c r="C113" s="5" t="s">
        <v>97</v>
      </c>
      <c r="D113" s="22">
        <f>D103*1</f>
        <v>8.02</v>
      </c>
      <c r="E113" s="36"/>
      <c r="F113" s="36"/>
      <c r="G113" s="46"/>
    </row>
    <row r="114" spans="1:7" ht="27">
      <c r="A114" s="30">
        <f>A103+1</f>
        <v>3</v>
      </c>
      <c r="B114" s="31" t="s">
        <v>62</v>
      </c>
      <c r="C114" s="32" t="s">
        <v>31</v>
      </c>
      <c r="D114" s="33">
        <v>3.92</v>
      </c>
      <c r="E114" s="34"/>
      <c r="F114" s="34"/>
      <c r="G114" s="45"/>
    </row>
    <row r="115" spans="1:7" ht="14.25">
      <c r="A115" s="35" t="s">
        <v>81</v>
      </c>
      <c r="B115" s="16" t="s">
        <v>82</v>
      </c>
      <c r="C115" s="5" t="s">
        <v>83</v>
      </c>
      <c r="D115" s="22">
        <f>25*D114</f>
        <v>98</v>
      </c>
      <c r="E115" s="36"/>
      <c r="F115" s="36"/>
      <c r="G115" s="46"/>
    </row>
    <row r="116" spans="1:7" ht="14.25">
      <c r="A116" s="35" t="s">
        <v>81</v>
      </c>
      <c r="B116" s="16" t="s">
        <v>98</v>
      </c>
      <c r="C116" s="5" t="s">
        <v>83</v>
      </c>
      <c r="D116" s="22">
        <f>0.1*D115</f>
        <v>9.8</v>
      </c>
      <c r="E116" s="36"/>
      <c r="F116" s="36"/>
      <c r="G116" s="46"/>
    </row>
    <row r="117" spans="1:7" ht="13.5" customHeight="1">
      <c r="A117" s="35" t="s">
        <v>81</v>
      </c>
      <c r="B117" s="16" t="s">
        <v>99</v>
      </c>
      <c r="C117" s="5" t="s">
        <v>83</v>
      </c>
      <c r="D117" s="22">
        <f>0.6*D115</f>
        <v>58.8</v>
      </c>
      <c r="E117" s="36"/>
      <c r="F117" s="36"/>
      <c r="G117" s="46"/>
    </row>
    <row r="118" spans="1:7" ht="14.25" customHeight="1">
      <c r="A118" s="35" t="s">
        <v>81</v>
      </c>
      <c r="B118" s="16" t="s">
        <v>100</v>
      </c>
      <c r="C118" s="5" t="s">
        <v>83</v>
      </c>
      <c r="D118" s="22">
        <f>0.2*D115</f>
        <v>19.6</v>
      </c>
      <c r="E118" s="36"/>
      <c r="F118" s="36"/>
      <c r="G118" s="46"/>
    </row>
    <row r="119" spans="1:7" ht="15" customHeight="1">
      <c r="A119" s="35" t="s">
        <v>81</v>
      </c>
      <c r="B119" s="16" t="s">
        <v>90</v>
      </c>
      <c r="C119" s="5" t="s">
        <v>83</v>
      </c>
      <c r="D119" s="22">
        <f>D114*30</f>
        <v>117.6</v>
      </c>
      <c r="E119" s="36"/>
      <c r="F119" s="36"/>
      <c r="G119" s="46"/>
    </row>
    <row r="120" spans="1:7" ht="14.25">
      <c r="A120" s="35" t="s">
        <v>81</v>
      </c>
      <c r="B120" s="16" t="s">
        <v>91</v>
      </c>
      <c r="C120" s="5" t="s">
        <v>83</v>
      </c>
      <c r="D120" s="22">
        <f>D114*10</f>
        <v>39.2</v>
      </c>
      <c r="E120" s="36"/>
      <c r="F120" s="36"/>
      <c r="G120" s="46"/>
    </row>
    <row r="121" spans="1:7" ht="14.25">
      <c r="A121" s="35" t="s">
        <v>81</v>
      </c>
      <c r="B121" s="16" t="s">
        <v>92</v>
      </c>
      <c r="C121" s="5" t="s">
        <v>83</v>
      </c>
      <c r="D121" s="22">
        <f>D114*10</f>
        <v>39.2</v>
      </c>
      <c r="E121" s="36"/>
      <c r="F121" s="36"/>
      <c r="G121" s="46"/>
    </row>
    <row r="122" spans="1:7" ht="14.25">
      <c r="A122" s="35" t="s">
        <v>81</v>
      </c>
      <c r="B122" s="16" t="s">
        <v>93</v>
      </c>
      <c r="C122" s="5" t="s">
        <v>83</v>
      </c>
      <c r="D122" s="22">
        <f>D114*10</f>
        <v>39.2</v>
      </c>
      <c r="E122" s="36"/>
      <c r="F122" s="36"/>
      <c r="G122" s="46"/>
    </row>
    <row r="123" spans="1:7" ht="14.25">
      <c r="A123" s="35" t="s">
        <v>81</v>
      </c>
      <c r="B123" s="16" t="s">
        <v>94</v>
      </c>
      <c r="C123" s="5" t="s">
        <v>95</v>
      </c>
      <c r="D123" s="22">
        <f>D114*10</f>
        <v>39.2</v>
      </c>
      <c r="E123" s="36"/>
      <c r="F123" s="36"/>
      <c r="G123" s="46"/>
    </row>
    <row r="124" spans="1:9" ht="14.25">
      <c r="A124" s="35" t="s">
        <v>81</v>
      </c>
      <c r="B124" s="16" t="s">
        <v>96</v>
      </c>
      <c r="C124" s="5" t="s">
        <v>97</v>
      </c>
      <c r="D124" s="22">
        <f>D114*1</f>
        <v>3.92</v>
      </c>
      <c r="E124" s="36"/>
      <c r="F124" s="36"/>
      <c r="G124" s="46"/>
      <c r="I124" s="44"/>
    </row>
    <row r="125" spans="1:7" ht="14.25">
      <c r="A125" s="78" t="s">
        <v>53</v>
      </c>
      <c r="B125" s="79"/>
      <c r="C125" s="79"/>
      <c r="D125" s="79"/>
      <c r="E125" s="79"/>
      <c r="F125" s="79"/>
      <c r="G125" s="80"/>
    </row>
    <row r="126" spans="1:7" ht="27">
      <c r="A126" s="30">
        <v>1</v>
      </c>
      <c r="B126" s="31" t="s">
        <v>57</v>
      </c>
      <c r="C126" s="32" t="s">
        <v>54</v>
      </c>
      <c r="D126" s="33">
        <v>56</v>
      </c>
      <c r="E126" s="34"/>
      <c r="F126" s="34"/>
      <c r="G126" s="45"/>
    </row>
    <row r="127" spans="1:7" ht="13.5">
      <c r="A127" s="23" t="s">
        <v>81</v>
      </c>
      <c r="B127" s="16" t="s">
        <v>101</v>
      </c>
      <c r="C127" s="5" t="s">
        <v>83</v>
      </c>
      <c r="D127" s="22">
        <f>D126*5</f>
        <v>280</v>
      </c>
      <c r="E127" s="25"/>
      <c r="F127" s="25"/>
      <c r="G127" s="39"/>
    </row>
    <row r="128" spans="1:7" ht="13.5">
      <c r="A128" s="23" t="s">
        <v>81</v>
      </c>
      <c r="B128" s="16" t="s">
        <v>94</v>
      </c>
      <c r="C128" s="5" t="s">
        <v>95</v>
      </c>
      <c r="D128" s="22">
        <f>1.7*10</f>
        <v>17</v>
      </c>
      <c r="E128" s="25"/>
      <c r="F128" s="25"/>
      <c r="G128" s="39"/>
    </row>
    <row r="129" spans="1:7" ht="13.5">
      <c r="A129" s="23" t="s">
        <v>81</v>
      </c>
      <c r="B129" s="16" t="s">
        <v>102</v>
      </c>
      <c r="C129" s="5" t="s">
        <v>54</v>
      </c>
      <c r="D129" s="22">
        <f>D126*3</f>
        <v>168</v>
      </c>
      <c r="E129" s="25"/>
      <c r="F129" s="25"/>
      <c r="G129" s="39"/>
    </row>
    <row r="130" spans="1:7" ht="40.5">
      <c r="A130" s="30">
        <v>2</v>
      </c>
      <c r="B130" s="31" t="s">
        <v>103</v>
      </c>
      <c r="C130" s="32" t="s">
        <v>54</v>
      </c>
      <c r="D130" s="33">
        <v>12</v>
      </c>
      <c r="E130" s="34"/>
      <c r="F130" s="34"/>
      <c r="G130" s="45"/>
    </row>
    <row r="131" spans="1:7" ht="13.5">
      <c r="A131" s="23" t="s">
        <v>81</v>
      </c>
      <c r="B131" s="16" t="s">
        <v>104</v>
      </c>
      <c r="C131" s="5" t="s">
        <v>83</v>
      </c>
      <c r="D131" s="22">
        <f>D130*3</f>
        <v>36</v>
      </c>
      <c r="E131" s="25"/>
      <c r="F131" s="25"/>
      <c r="G131" s="39"/>
    </row>
    <row r="132" spans="1:7" ht="13.5">
      <c r="A132" s="23" t="s">
        <v>81</v>
      </c>
      <c r="B132" s="16" t="s">
        <v>105</v>
      </c>
      <c r="C132" s="5" t="s">
        <v>54</v>
      </c>
      <c r="D132" s="22">
        <f>D130*2</f>
        <v>24</v>
      </c>
      <c r="E132" s="25"/>
      <c r="F132" s="25"/>
      <c r="G132" s="39"/>
    </row>
    <row r="133" spans="1:7" ht="40.5">
      <c r="A133" s="30">
        <v>3</v>
      </c>
      <c r="B133" s="31" t="s">
        <v>59</v>
      </c>
      <c r="C133" s="32" t="s">
        <v>54</v>
      </c>
      <c r="D133" s="33">
        <v>6</v>
      </c>
      <c r="E133" s="34"/>
      <c r="F133" s="34"/>
      <c r="G133" s="45"/>
    </row>
    <row r="134" spans="1:7" ht="13.5">
      <c r="A134" s="23" t="s">
        <v>81</v>
      </c>
      <c r="B134" s="16" t="s">
        <v>106</v>
      </c>
      <c r="C134" s="5" t="s">
        <v>83</v>
      </c>
      <c r="D134" s="22">
        <f>D133*3</f>
        <v>18</v>
      </c>
      <c r="E134" s="25"/>
      <c r="F134" s="25"/>
      <c r="G134" s="39"/>
    </row>
    <row r="135" spans="1:7" ht="13.5">
      <c r="A135" s="23" t="s">
        <v>81</v>
      </c>
      <c r="B135" s="16" t="s">
        <v>107</v>
      </c>
      <c r="C135" s="5" t="s">
        <v>54</v>
      </c>
      <c r="D135" s="22">
        <f>D133</f>
        <v>6</v>
      </c>
      <c r="E135" s="25"/>
      <c r="F135" s="25"/>
      <c r="G135" s="39"/>
    </row>
    <row r="136" spans="1:7" ht="27">
      <c r="A136" s="30">
        <v>4</v>
      </c>
      <c r="B136" s="31" t="s">
        <v>58</v>
      </c>
      <c r="C136" s="32" t="s">
        <v>54</v>
      </c>
      <c r="D136" s="33">
        <v>171</v>
      </c>
      <c r="E136" s="34"/>
      <c r="F136" s="34"/>
      <c r="G136" s="45"/>
    </row>
    <row r="137" spans="1:7" ht="13.5">
      <c r="A137" s="23" t="s">
        <v>81</v>
      </c>
      <c r="B137" s="16" t="s">
        <v>108</v>
      </c>
      <c r="C137" s="5" t="s">
        <v>83</v>
      </c>
      <c r="D137" s="22">
        <f>D136*10</f>
        <v>1710</v>
      </c>
      <c r="E137" s="25"/>
      <c r="F137" s="25"/>
      <c r="G137" s="39"/>
    </row>
    <row r="138" spans="1:7" ht="13.5">
      <c r="A138" s="23" t="s">
        <v>81</v>
      </c>
      <c r="B138" s="16" t="s">
        <v>94</v>
      </c>
      <c r="C138" s="5" t="s">
        <v>95</v>
      </c>
      <c r="D138" s="22">
        <f>1.7*10</f>
        <v>17</v>
      </c>
      <c r="E138" s="25"/>
      <c r="F138" s="25"/>
      <c r="G138" s="39"/>
    </row>
    <row r="139" spans="1:7" ht="13.5">
      <c r="A139" s="23" t="s">
        <v>81</v>
      </c>
      <c r="B139" s="16" t="s">
        <v>102</v>
      </c>
      <c r="C139" s="5" t="s">
        <v>54</v>
      </c>
      <c r="D139" s="22">
        <f>D136*3</f>
        <v>513</v>
      </c>
      <c r="E139" s="25"/>
      <c r="F139" s="25"/>
      <c r="G139" s="39"/>
    </row>
    <row r="140" spans="1:7" ht="40.5">
      <c r="A140" s="30">
        <v>5</v>
      </c>
      <c r="B140" s="31" t="s">
        <v>109</v>
      </c>
      <c r="C140" s="32" t="s">
        <v>54</v>
      </c>
      <c r="D140" s="33">
        <v>34</v>
      </c>
      <c r="E140" s="34"/>
      <c r="F140" s="34"/>
      <c r="G140" s="45"/>
    </row>
    <row r="141" spans="1:7" ht="13.5">
      <c r="A141" s="23" t="s">
        <v>81</v>
      </c>
      <c r="B141" s="16" t="s">
        <v>110</v>
      </c>
      <c r="C141" s="5" t="s">
        <v>83</v>
      </c>
      <c r="D141" s="22">
        <f>D140*6</f>
        <v>204</v>
      </c>
      <c r="E141" s="25"/>
      <c r="F141" s="25"/>
      <c r="G141" s="39"/>
    </row>
    <row r="142" spans="1:7" ht="13.5">
      <c r="A142" s="23" t="s">
        <v>81</v>
      </c>
      <c r="B142" s="16" t="s">
        <v>111</v>
      </c>
      <c r="C142" s="5" t="s">
        <v>54</v>
      </c>
      <c r="D142" s="22">
        <f>D140*3</f>
        <v>102</v>
      </c>
      <c r="E142" s="25"/>
      <c r="F142" s="25"/>
      <c r="G142" s="39"/>
    </row>
    <row r="143" spans="1:7" ht="40.5">
      <c r="A143" s="30">
        <v>6</v>
      </c>
      <c r="B143" s="31" t="s">
        <v>112</v>
      </c>
      <c r="C143" s="32" t="s">
        <v>54</v>
      </c>
      <c r="D143" s="33">
        <v>17</v>
      </c>
      <c r="E143" s="34"/>
      <c r="F143" s="34"/>
      <c r="G143" s="45"/>
    </row>
    <row r="144" spans="1:7" ht="13.5">
      <c r="A144" s="23" t="s">
        <v>81</v>
      </c>
      <c r="B144" s="16" t="s">
        <v>113</v>
      </c>
      <c r="C144" s="5" t="s">
        <v>83</v>
      </c>
      <c r="D144" s="22">
        <f>D143*4</f>
        <v>68</v>
      </c>
      <c r="E144" s="25"/>
      <c r="F144" s="25"/>
      <c r="G144" s="39"/>
    </row>
    <row r="145" spans="1:7" ht="13.5">
      <c r="A145" s="23" t="s">
        <v>81</v>
      </c>
      <c r="B145" s="16" t="s">
        <v>114</v>
      </c>
      <c r="C145" s="5" t="s">
        <v>54</v>
      </c>
      <c r="D145" s="22">
        <f>D143</f>
        <v>17</v>
      </c>
      <c r="E145" s="25"/>
      <c r="F145" s="25"/>
      <c r="G145" s="39"/>
    </row>
    <row r="146" spans="1:7" ht="27">
      <c r="A146" s="30">
        <v>7</v>
      </c>
      <c r="B146" s="31" t="s">
        <v>55</v>
      </c>
      <c r="C146" s="32" t="s">
        <v>54</v>
      </c>
      <c r="D146" s="33">
        <v>545</v>
      </c>
      <c r="E146" s="34"/>
      <c r="F146" s="34"/>
      <c r="G146" s="45"/>
    </row>
    <row r="147" spans="1:7" ht="13.5">
      <c r="A147" s="23" t="s">
        <v>81</v>
      </c>
      <c r="B147" s="16" t="s">
        <v>101</v>
      </c>
      <c r="C147" s="5" t="s">
        <v>83</v>
      </c>
      <c r="D147" s="22">
        <f>D146*5</f>
        <v>2725</v>
      </c>
      <c r="E147" s="25"/>
      <c r="F147" s="25"/>
      <c r="G147" s="39"/>
    </row>
    <row r="148" spans="1:7" ht="13.5">
      <c r="A148" s="23" t="s">
        <v>81</v>
      </c>
      <c r="B148" s="16" t="s">
        <v>114</v>
      </c>
      <c r="C148" s="5" t="s">
        <v>54</v>
      </c>
      <c r="D148" s="22">
        <f>D146</f>
        <v>545</v>
      </c>
      <c r="E148" s="25"/>
      <c r="F148" s="25"/>
      <c r="G148" s="39"/>
    </row>
    <row r="149" spans="1:7" ht="27">
      <c r="A149" s="30">
        <v>8</v>
      </c>
      <c r="B149" s="31" t="s">
        <v>55</v>
      </c>
      <c r="C149" s="32" t="s">
        <v>54</v>
      </c>
      <c r="D149" s="33">
        <v>109</v>
      </c>
      <c r="E149" s="34"/>
      <c r="F149" s="34"/>
      <c r="G149" s="45"/>
    </row>
    <row r="150" spans="1:7" ht="13.5">
      <c r="A150" s="23" t="s">
        <v>81</v>
      </c>
      <c r="B150" s="16" t="s">
        <v>101</v>
      </c>
      <c r="C150" s="5" t="s">
        <v>83</v>
      </c>
      <c r="D150" s="22">
        <f>D149*5</f>
        <v>545</v>
      </c>
      <c r="E150" s="25"/>
      <c r="F150" s="25"/>
      <c r="G150" s="39"/>
    </row>
    <row r="151" spans="1:7" ht="13.5">
      <c r="A151" s="23" t="s">
        <v>81</v>
      </c>
      <c r="B151" s="16" t="s">
        <v>114</v>
      </c>
      <c r="C151" s="5" t="s">
        <v>54</v>
      </c>
      <c r="D151" s="22">
        <f>D149</f>
        <v>109</v>
      </c>
      <c r="E151" s="25"/>
      <c r="F151" s="25"/>
      <c r="G151" s="39"/>
    </row>
    <row r="152" spans="1:7" ht="27">
      <c r="A152" s="30">
        <v>9</v>
      </c>
      <c r="B152" s="31" t="s">
        <v>55</v>
      </c>
      <c r="C152" s="32" t="s">
        <v>54</v>
      </c>
      <c r="D152" s="33">
        <v>55</v>
      </c>
      <c r="E152" s="34"/>
      <c r="F152" s="34"/>
      <c r="G152" s="45"/>
    </row>
    <row r="153" spans="1:7" ht="13.5">
      <c r="A153" s="23" t="s">
        <v>81</v>
      </c>
      <c r="B153" s="16" t="s">
        <v>101</v>
      </c>
      <c r="C153" s="5" t="s">
        <v>83</v>
      </c>
      <c r="D153" s="22">
        <f>D152*5</f>
        <v>275</v>
      </c>
      <c r="E153" s="25"/>
      <c r="F153" s="25"/>
      <c r="G153" s="39"/>
    </row>
    <row r="154" spans="1:9" ht="13.5">
      <c r="A154" s="23" t="s">
        <v>81</v>
      </c>
      <c r="B154" s="16" t="s">
        <v>114</v>
      </c>
      <c r="C154" s="5" t="s">
        <v>54</v>
      </c>
      <c r="D154" s="22">
        <f>D152</f>
        <v>55</v>
      </c>
      <c r="E154" s="25"/>
      <c r="F154" s="25"/>
      <c r="G154" s="39"/>
      <c r="I154" s="44"/>
    </row>
    <row r="155" spans="1:7" ht="13.5">
      <c r="A155" s="75" t="s">
        <v>43</v>
      </c>
      <c r="B155" s="76"/>
      <c r="C155" s="76"/>
      <c r="D155" s="76"/>
      <c r="E155" s="76"/>
      <c r="F155" s="76"/>
      <c r="G155" s="77"/>
    </row>
    <row r="156" spans="1:7" ht="13.5">
      <c r="A156" s="75"/>
      <c r="B156" s="76"/>
      <c r="C156" s="76"/>
      <c r="D156" s="76"/>
      <c r="E156" s="76"/>
      <c r="F156" s="76"/>
      <c r="G156" s="77"/>
    </row>
    <row r="157" spans="1:7" ht="14.25">
      <c r="A157" s="78" t="s">
        <v>33</v>
      </c>
      <c r="B157" s="79"/>
      <c r="C157" s="79"/>
      <c r="D157" s="79"/>
      <c r="E157" s="79"/>
      <c r="F157" s="79"/>
      <c r="G157" s="80"/>
    </row>
    <row r="158" spans="1:7" ht="13.5">
      <c r="A158" s="7">
        <v>1</v>
      </c>
      <c r="B158" s="16" t="s">
        <v>22</v>
      </c>
      <c r="C158" s="5" t="s">
        <v>4</v>
      </c>
      <c r="D158" s="22">
        <v>4.11</v>
      </c>
      <c r="E158" s="12"/>
      <c r="F158" s="12"/>
      <c r="G158" s="39"/>
    </row>
    <row r="159" spans="1:7" ht="13.5">
      <c r="A159" s="7">
        <f aca="true" t="shared" si="1" ref="A159:A164">A158+1</f>
        <v>2</v>
      </c>
      <c r="B159" s="16" t="s">
        <v>23</v>
      </c>
      <c r="C159" s="5" t="s">
        <v>4</v>
      </c>
      <c r="D159" s="22">
        <v>8.8</v>
      </c>
      <c r="E159" s="12"/>
      <c r="F159" s="12"/>
      <c r="G159" s="39"/>
    </row>
    <row r="160" spans="1:7" ht="13.5">
      <c r="A160" s="7">
        <f t="shared" si="1"/>
        <v>3</v>
      </c>
      <c r="B160" s="16" t="s">
        <v>24</v>
      </c>
      <c r="C160" s="5" t="s">
        <v>4</v>
      </c>
      <c r="D160" s="22">
        <v>8.8</v>
      </c>
      <c r="E160" s="12"/>
      <c r="F160" s="12"/>
      <c r="G160" s="39"/>
    </row>
    <row r="161" spans="1:7" ht="13.5">
      <c r="A161" s="7">
        <f t="shared" si="1"/>
        <v>4</v>
      </c>
      <c r="B161" s="16" t="s">
        <v>25</v>
      </c>
      <c r="C161" s="5" t="s">
        <v>10</v>
      </c>
      <c r="D161" s="22">
        <v>8</v>
      </c>
      <c r="E161" s="12"/>
      <c r="F161" s="12"/>
      <c r="G161" s="39"/>
    </row>
    <row r="162" spans="1:7" ht="13.5">
      <c r="A162" s="7">
        <f t="shared" si="1"/>
        <v>5</v>
      </c>
      <c r="B162" s="16" t="s">
        <v>26</v>
      </c>
      <c r="C162" s="5" t="s">
        <v>10</v>
      </c>
      <c r="D162" s="22">
        <v>8</v>
      </c>
      <c r="E162" s="12"/>
      <c r="F162" s="12"/>
      <c r="G162" s="39"/>
    </row>
    <row r="163" spans="1:7" ht="13.5">
      <c r="A163" s="7">
        <f t="shared" si="1"/>
        <v>6</v>
      </c>
      <c r="B163" s="16" t="s">
        <v>117</v>
      </c>
      <c r="C163" s="5" t="s">
        <v>10</v>
      </c>
      <c r="D163" s="22">
        <v>1</v>
      </c>
      <c r="E163" s="25"/>
      <c r="F163" s="12"/>
      <c r="G163" s="39"/>
    </row>
    <row r="164" spans="1:9" ht="13.5">
      <c r="A164" s="7">
        <f t="shared" si="1"/>
        <v>7</v>
      </c>
      <c r="B164" s="16" t="s">
        <v>27</v>
      </c>
      <c r="C164" s="5" t="s">
        <v>10</v>
      </c>
      <c r="D164" s="22">
        <v>1</v>
      </c>
      <c r="E164" s="12"/>
      <c r="F164" s="12"/>
      <c r="G164" s="39"/>
      <c r="I164" s="44"/>
    </row>
    <row r="165" spans="1:7" ht="13.5">
      <c r="A165" s="75" t="s">
        <v>44</v>
      </c>
      <c r="B165" s="76"/>
      <c r="C165" s="76"/>
      <c r="D165" s="76"/>
      <c r="E165" s="76"/>
      <c r="F165" s="76"/>
      <c r="G165" s="77"/>
    </row>
    <row r="166" spans="1:7" ht="13.5">
      <c r="A166" s="75"/>
      <c r="B166" s="76"/>
      <c r="C166" s="76"/>
      <c r="D166" s="76"/>
      <c r="E166" s="76"/>
      <c r="F166" s="76"/>
      <c r="G166" s="77"/>
    </row>
    <row r="167" spans="1:7" ht="14.25">
      <c r="A167" s="78" t="s">
        <v>116</v>
      </c>
      <c r="B167" s="79"/>
      <c r="C167" s="79"/>
      <c r="D167" s="79"/>
      <c r="E167" s="79"/>
      <c r="F167" s="79"/>
      <c r="G167" s="80"/>
    </row>
    <row r="168" spans="1:9" s="43" customFormat="1" ht="33" customHeight="1">
      <c r="A168" s="24">
        <v>1</v>
      </c>
      <c r="B168" s="41" t="s">
        <v>115</v>
      </c>
      <c r="C168" s="5" t="s">
        <v>10</v>
      </c>
      <c r="D168" s="22">
        <v>3</v>
      </c>
      <c r="E168" s="12"/>
      <c r="F168" s="12"/>
      <c r="G168" s="47"/>
      <c r="H168" s="42"/>
      <c r="I168" s="68"/>
    </row>
    <row r="169" spans="1:7" ht="15">
      <c r="A169" s="81" t="s">
        <v>118</v>
      </c>
      <c r="B169" s="82"/>
      <c r="C169" s="82"/>
      <c r="D169" s="82"/>
      <c r="E169" s="82"/>
      <c r="F169" s="51"/>
      <c r="G169" s="52"/>
    </row>
    <row r="170" s="48" customFormat="1" ht="13.5"/>
    <row r="171" s="50" customFormat="1" ht="13.5"/>
    <row r="176" ht="13.5">
      <c r="G176" s="49"/>
    </row>
  </sheetData>
  <sheetProtection/>
  <mergeCells count="30">
    <mergeCell ref="A167:G167"/>
    <mergeCell ref="A47:G47"/>
    <mergeCell ref="A49:G49"/>
    <mergeCell ref="A169:E169"/>
    <mergeCell ref="A57:G57"/>
    <mergeCell ref="A62:G62"/>
    <mergeCell ref="A70:G71"/>
    <mergeCell ref="A72:G72"/>
    <mergeCell ref="A76:G76"/>
    <mergeCell ref="A53:G53"/>
    <mergeCell ref="A91:G91"/>
    <mergeCell ref="A125:G125"/>
    <mergeCell ref="A155:G156"/>
    <mergeCell ref="A157:G157"/>
    <mergeCell ref="A165:G166"/>
    <mergeCell ref="A32:G32"/>
    <mergeCell ref="A36:G36"/>
    <mergeCell ref="A40:G40"/>
    <mergeCell ref="A45:G45"/>
    <mergeCell ref="A12:G12"/>
    <mergeCell ref="A16:G17"/>
    <mergeCell ref="A18:G18"/>
    <mergeCell ref="A22:G22"/>
    <mergeCell ref="A26:G27"/>
    <mergeCell ref="A28:G28"/>
    <mergeCell ref="A1:G1"/>
    <mergeCell ref="A2:G2"/>
    <mergeCell ref="A3:G3"/>
    <mergeCell ref="A6:G7"/>
    <mergeCell ref="A8:G8"/>
  </mergeCells>
  <printOptions/>
  <pageMargins left="0.25" right="0.25" top="0.75" bottom="0.75" header="0.3" footer="0.3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V51"/>
  <sheetViews>
    <sheetView view="pageBreakPreview" zoomScaleSheetLayoutView="100" zoomScalePageLayoutView="0" workbookViewId="0" topLeftCell="A43">
      <selection activeCell="A37" sqref="A37:B37"/>
    </sheetView>
  </sheetViews>
  <sheetFormatPr defaultColWidth="9.140625" defaultRowHeight="12.75"/>
  <cols>
    <col min="1" max="1" width="5.28125" style="61" customWidth="1"/>
    <col min="2" max="2" width="75.421875" style="62" customWidth="1"/>
    <col min="3" max="3" width="17.28125" style="63" bestFit="1" customWidth="1"/>
    <col min="4" max="4" width="17.28125" style="58" bestFit="1" customWidth="1"/>
    <col min="5" max="5" width="9.140625" style="58" customWidth="1"/>
    <col min="6" max="6" width="12.140625" style="58" bestFit="1" customWidth="1"/>
    <col min="7" max="16384" width="9.140625" style="58" customWidth="1"/>
  </cols>
  <sheetData>
    <row r="1" spans="1:4" s="53" customFormat="1" ht="18" customHeight="1" thickTop="1">
      <c r="A1" s="69" t="s">
        <v>7</v>
      </c>
      <c r="B1" s="70"/>
      <c r="C1" s="70"/>
      <c r="D1" s="71"/>
    </row>
    <row r="2" spans="1:4" s="53" customFormat="1" ht="63" customHeight="1">
      <c r="A2" s="72" t="s">
        <v>79</v>
      </c>
      <c r="B2" s="73"/>
      <c r="C2" s="73"/>
      <c r="D2" s="74"/>
    </row>
    <row r="3" spans="1:256" s="19" customFormat="1" ht="15" customHeight="1">
      <c r="A3" s="72" t="s">
        <v>28</v>
      </c>
      <c r="B3" s="73"/>
      <c r="C3" s="73"/>
      <c r="D3" s="7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8" s="55" customFormat="1" ht="16.5">
      <c r="A4" s="11" t="s">
        <v>0</v>
      </c>
      <c r="B4" s="14" t="s">
        <v>2</v>
      </c>
      <c r="C4" s="21" t="s">
        <v>119</v>
      </c>
      <c r="D4" s="54" t="s">
        <v>80</v>
      </c>
      <c r="H4" s="56"/>
    </row>
    <row r="5" spans="1:4" ht="13.5">
      <c r="A5" s="11">
        <v>1</v>
      </c>
      <c r="B5" s="8">
        <v>2</v>
      </c>
      <c r="C5" s="9">
        <v>6</v>
      </c>
      <c r="D5" s="57">
        <v>7</v>
      </c>
    </row>
    <row r="6" spans="1:4" ht="13.5" customHeight="1">
      <c r="A6" s="85" t="s">
        <v>120</v>
      </c>
      <c r="B6" s="86"/>
      <c r="C6" s="86"/>
      <c r="D6" s="87"/>
    </row>
    <row r="7" spans="1:4" ht="13.5" customHeight="1">
      <c r="A7" s="85"/>
      <c r="B7" s="86"/>
      <c r="C7" s="86"/>
      <c r="D7" s="87"/>
    </row>
    <row r="8" spans="1:4" ht="14.25">
      <c r="A8" s="83" t="s">
        <v>39</v>
      </c>
      <c r="B8" s="84"/>
      <c r="C8" s="59"/>
      <c r="D8" s="60"/>
    </row>
    <row r="9" spans="1:4" ht="14.25">
      <c r="A9" s="83" t="s">
        <v>38</v>
      </c>
      <c r="B9" s="84"/>
      <c r="C9" s="59"/>
      <c r="D9" s="60"/>
    </row>
    <row r="10" spans="1:4" ht="13.5" customHeight="1">
      <c r="A10" s="85" t="s">
        <v>121</v>
      </c>
      <c r="B10" s="86"/>
      <c r="C10" s="86"/>
      <c r="D10" s="87"/>
    </row>
    <row r="11" spans="1:4" ht="13.5" customHeight="1">
      <c r="A11" s="85"/>
      <c r="B11" s="86"/>
      <c r="C11" s="86"/>
      <c r="D11" s="87"/>
    </row>
    <row r="12" spans="1:4" ht="14.25">
      <c r="A12" s="83" t="s">
        <v>39</v>
      </c>
      <c r="B12" s="84"/>
      <c r="C12" s="59"/>
      <c r="D12" s="60"/>
    </row>
    <row r="13" spans="1:4" ht="14.25">
      <c r="A13" s="83" t="s">
        <v>38</v>
      </c>
      <c r="B13" s="84"/>
      <c r="C13" s="59"/>
      <c r="D13" s="60"/>
    </row>
    <row r="14" spans="1:4" ht="13.5" customHeight="1">
      <c r="A14" s="85" t="s">
        <v>122</v>
      </c>
      <c r="B14" s="86"/>
      <c r="C14" s="86"/>
      <c r="D14" s="87"/>
    </row>
    <row r="15" spans="1:4" ht="13.5" customHeight="1">
      <c r="A15" s="85"/>
      <c r="B15" s="86"/>
      <c r="C15" s="86"/>
      <c r="D15" s="87"/>
    </row>
    <row r="16" spans="1:4" ht="30" customHeight="1">
      <c r="A16" s="88" t="s">
        <v>75</v>
      </c>
      <c r="B16" s="89"/>
      <c r="C16" s="59"/>
      <c r="D16" s="60"/>
    </row>
    <row r="17" spans="1:4" ht="20.25" customHeight="1">
      <c r="A17" s="83" t="s">
        <v>78</v>
      </c>
      <c r="B17" s="84"/>
      <c r="C17" s="59"/>
      <c r="D17" s="60"/>
    </row>
    <row r="18" spans="1:4" ht="14.25">
      <c r="A18" s="83" t="s">
        <v>39</v>
      </c>
      <c r="B18" s="84"/>
      <c r="C18" s="59"/>
      <c r="D18" s="60"/>
    </row>
    <row r="19" spans="1:4" ht="14.25">
      <c r="A19" s="83" t="s">
        <v>66</v>
      </c>
      <c r="B19" s="84"/>
      <c r="C19" s="59"/>
      <c r="D19" s="60"/>
    </row>
    <row r="20" spans="1:4" ht="14.25">
      <c r="A20" s="83" t="s">
        <v>64</v>
      </c>
      <c r="B20" s="84"/>
      <c r="C20" s="59"/>
      <c r="D20" s="60"/>
    </row>
    <row r="21" spans="1:4" ht="30.75" customHeight="1">
      <c r="A21" s="88" t="s">
        <v>70</v>
      </c>
      <c r="B21" s="89"/>
      <c r="C21" s="59"/>
      <c r="D21" s="60"/>
    </row>
    <row r="22" spans="1:4" ht="14.25">
      <c r="A22" s="83" t="s">
        <v>37</v>
      </c>
      <c r="B22" s="84"/>
      <c r="C22" s="59"/>
      <c r="D22" s="60"/>
    </row>
    <row r="23" spans="1:4" ht="14.25">
      <c r="A23" s="83" t="s">
        <v>38</v>
      </c>
      <c r="B23" s="84"/>
      <c r="C23" s="59"/>
      <c r="D23" s="60"/>
    </row>
    <row r="24" spans="1:4" ht="14.25">
      <c r="A24" s="83" t="s">
        <v>74</v>
      </c>
      <c r="B24" s="84"/>
      <c r="C24" s="59"/>
      <c r="D24" s="60"/>
    </row>
    <row r="25" spans="1:4" ht="13.5" customHeight="1">
      <c r="A25" s="83" t="s">
        <v>46</v>
      </c>
      <c r="B25" s="84"/>
      <c r="C25" s="59"/>
      <c r="D25" s="60"/>
    </row>
    <row r="26" spans="1:8" s="61" customFormat="1" ht="13.5" customHeight="1">
      <c r="A26" s="85" t="s">
        <v>123</v>
      </c>
      <c r="B26" s="86"/>
      <c r="C26" s="86"/>
      <c r="D26" s="87"/>
      <c r="E26" s="58"/>
      <c r="F26" s="58"/>
      <c r="G26" s="58"/>
      <c r="H26" s="58"/>
    </row>
    <row r="27" spans="1:4" ht="13.5" customHeight="1">
      <c r="A27" s="85"/>
      <c r="B27" s="86"/>
      <c r="C27" s="86"/>
      <c r="D27" s="87"/>
    </row>
    <row r="28" spans="1:4" ht="14.25">
      <c r="A28" s="83" t="s">
        <v>50</v>
      </c>
      <c r="B28" s="84"/>
      <c r="C28" s="59"/>
      <c r="D28" s="60"/>
    </row>
    <row r="29" spans="1:4" ht="14.25">
      <c r="A29" s="83" t="s">
        <v>47</v>
      </c>
      <c r="B29" s="84"/>
      <c r="C29" s="59"/>
      <c r="D29" s="60"/>
    </row>
    <row r="30" spans="1:4" ht="14.25">
      <c r="A30" s="83" t="s">
        <v>49</v>
      </c>
      <c r="B30" s="84"/>
      <c r="C30" s="59"/>
      <c r="D30" s="60"/>
    </row>
    <row r="31" spans="1:4" ht="14.25">
      <c r="A31" s="83" t="s">
        <v>53</v>
      </c>
      <c r="B31" s="84"/>
      <c r="C31" s="59"/>
      <c r="D31" s="60"/>
    </row>
    <row r="32" spans="1:8" s="61" customFormat="1" ht="13.5" customHeight="1">
      <c r="A32" s="85" t="s">
        <v>43</v>
      </c>
      <c r="B32" s="86"/>
      <c r="C32" s="86"/>
      <c r="D32" s="87"/>
      <c r="E32" s="58"/>
      <c r="F32" s="58"/>
      <c r="G32" s="58"/>
      <c r="H32" s="58"/>
    </row>
    <row r="33" spans="1:4" ht="13.5" customHeight="1">
      <c r="A33" s="85"/>
      <c r="B33" s="86"/>
      <c r="C33" s="86"/>
      <c r="D33" s="87"/>
    </row>
    <row r="34" spans="1:4" ht="14.25">
      <c r="A34" s="83" t="s">
        <v>33</v>
      </c>
      <c r="B34" s="84"/>
      <c r="C34" s="59"/>
      <c r="D34" s="60"/>
    </row>
    <row r="35" spans="1:4" ht="13.5" customHeight="1">
      <c r="A35" s="85" t="s">
        <v>44</v>
      </c>
      <c r="B35" s="86"/>
      <c r="C35" s="86"/>
      <c r="D35" s="87"/>
    </row>
    <row r="36" spans="1:4" ht="13.5" customHeight="1">
      <c r="A36" s="85"/>
      <c r="B36" s="86"/>
      <c r="C36" s="86"/>
      <c r="D36" s="87"/>
    </row>
    <row r="37" spans="1:4" ht="14.25">
      <c r="A37" s="83" t="s">
        <v>124</v>
      </c>
      <c r="B37" s="84"/>
      <c r="C37" s="59"/>
      <c r="D37" s="60"/>
    </row>
    <row r="38" spans="1:4" ht="13.5" customHeight="1">
      <c r="A38" s="90" t="s">
        <v>125</v>
      </c>
      <c r="B38" s="91"/>
      <c r="C38" s="65"/>
      <c r="D38" s="66"/>
    </row>
    <row r="40" spans="3:4" ht="13.5">
      <c r="C40" s="58"/>
      <c r="D40" s="64"/>
    </row>
    <row r="41" ht="13.5">
      <c r="C41" s="58"/>
    </row>
    <row r="42" ht="13.5" customHeight="1">
      <c r="C42" s="58"/>
    </row>
    <row r="43" ht="14.25" customHeight="1">
      <c r="C43" s="58"/>
    </row>
    <row r="44" ht="13.5">
      <c r="C44" s="58"/>
    </row>
    <row r="45" ht="13.5">
      <c r="C45" s="58"/>
    </row>
    <row r="46" spans="1:10" ht="13.5">
      <c r="A46" s="62"/>
      <c r="C46" s="62"/>
      <c r="D46" s="62"/>
      <c r="E46" s="62"/>
      <c r="F46" s="62"/>
      <c r="G46" s="62"/>
      <c r="H46" s="62"/>
      <c r="I46" s="62"/>
      <c r="J46" s="62"/>
    </row>
    <row r="47" spans="1:10" ht="13.5">
      <c r="A47" s="62"/>
      <c r="C47" s="62"/>
      <c r="D47" s="62"/>
      <c r="E47" s="62"/>
      <c r="F47" s="62"/>
      <c r="G47" s="62"/>
      <c r="H47" s="62"/>
      <c r="I47" s="62"/>
      <c r="J47" s="62"/>
    </row>
    <row r="48" spans="1:10" ht="13.5">
      <c r="A48" s="62"/>
      <c r="C48" s="62"/>
      <c r="D48" s="62"/>
      <c r="E48" s="62"/>
      <c r="F48" s="62"/>
      <c r="G48" s="62"/>
      <c r="H48" s="62"/>
      <c r="I48" s="62"/>
      <c r="J48" s="62"/>
    </row>
    <row r="49" spans="1:10" ht="13.5">
      <c r="A49" s="62"/>
      <c r="C49" s="62"/>
      <c r="D49" s="62"/>
      <c r="E49" s="62"/>
      <c r="F49" s="62"/>
      <c r="G49" s="62"/>
      <c r="H49" s="62"/>
      <c r="I49" s="62"/>
      <c r="J49" s="62"/>
    </row>
    <row r="50" spans="1:10" ht="13.5">
      <c r="A50" s="62"/>
      <c r="C50" s="62"/>
      <c r="D50" s="62"/>
      <c r="E50" s="62"/>
      <c r="F50" s="62"/>
      <c r="G50" s="62"/>
      <c r="H50" s="62"/>
      <c r="I50" s="62"/>
      <c r="J50" s="62"/>
    </row>
    <row r="51" spans="1:10" ht="13.5">
      <c r="A51" s="62"/>
      <c r="C51" s="62"/>
      <c r="D51" s="62"/>
      <c r="E51" s="62"/>
      <c r="F51" s="62"/>
      <c r="G51" s="62"/>
      <c r="H51" s="62"/>
      <c r="I51" s="62"/>
      <c r="J51" s="62"/>
    </row>
  </sheetData>
  <sheetProtection/>
  <mergeCells count="30">
    <mergeCell ref="A38:B38"/>
    <mergeCell ref="A24:B24"/>
    <mergeCell ref="A25:B25"/>
    <mergeCell ref="A26:D27"/>
    <mergeCell ref="A28:B28"/>
    <mergeCell ref="A29:B29"/>
    <mergeCell ref="A37:B37"/>
    <mergeCell ref="A34:B34"/>
    <mergeCell ref="A35:D36"/>
    <mergeCell ref="A12:B12"/>
    <mergeCell ref="A19:B19"/>
    <mergeCell ref="A13:B13"/>
    <mergeCell ref="A14:D15"/>
    <mergeCell ref="A16:B16"/>
    <mergeCell ref="A17:B17"/>
    <mergeCell ref="A20:B20"/>
    <mergeCell ref="A21:B21"/>
    <mergeCell ref="A22:B22"/>
    <mergeCell ref="A18:B18"/>
    <mergeCell ref="A23:B23"/>
    <mergeCell ref="A10:D11"/>
    <mergeCell ref="A30:B30"/>
    <mergeCell ref="A31:B31"/>
    <mergeCell ref="A32:D33"/>
    <mergeCell ref="A9:B9"/>
    <mergeCell ref="A1:D1"/>
    <mergeCell ref="A2:D2"/>
    <mergeCell ref="A3:D3"/>
    <mergeCell ref="A6:D7"/>
    <mergeCell ref="A8:B8"/>
  </mergeCells>
  <printOptions/>
  <pageMargins left="0.7" right="0.7" top="0.75" bottom="0.75" header="0.3" footer="0.3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</cp:lastModifiedBy>
  <cp:lastPrinted>2014-05-19T06:35:49Z</cp:lastPrinted>
  <dcterms:created xsi:type="dcterms:W3CDTF">2005-04-27T10:32:58Z</dcterms:created>
  <dcterms:modified xsi:type="dcterms:W3CDTF">2014-06-16T11:12:05Z</dcterms:modified>
  <cp:category/>
  <cp:version/>
  <cp:contentType/>
  <cp:contentStatus/>
</cp:coreProperties>
</file>