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 Files\Dropbox\SVETLA_ALL\Simeonovgrad\Simeonovgrad_OBSHTINA\incoming\strconsult\"/>
    </mc:Choice>
  </mc:AlternateContent>
  <bookViews>
    <workbookView xWindow="0" yWindow="0" windowWidth="10620" windowHeight="1500" tabRatio="501" activeTab="1"/>
  </bookViews>
  <sheets>
    <sheet name="SUMMARY" sheetId="4" r:id="rId1"/>
    <sheet name="АРХ" sheetId="1" r:id="rId2"/>
    <sheet name=" HVAC" sheetId="2" r:id="rId3"/>
    <sheet name=" EЛЕКТРО" sheetId="3" r:id="rId4"/>
  </sheets>
  <definedNames>
    <definedName name="Excel_BuiltIn_Print_Area_2" localSheetId="3">#REF!</definedName>
    <definedName name="Excel_BuiltIn_Print_Area_2" localSheetId="2">#REF!</definedName>
    <definedName name="Excel_BuiltIn_Print_Area_2">#REF!</definedName>
    <definedName name="Excel_BuiltIn_Print_Area_3" localSheetId="3">#REF!</definedName>
    <definedName name="Excel_BuiltIn_Print_Area_3" localSheetId="2">#REF!</definedName>
    <definedName name="Excel_BuiltIn_Print_Area_3">#REF!</definedName>
    <definedName name="_xlnm.Print_Area" localSheetId="0">SUMMARY!$A$1:$D$18</definedName>
    <definedName name="_xlnm.Print_Area" localSheetId="1">АРХ!$A$1:$L$59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2" i="1" l="1"/>
  <c r="D32" i="1"/>
  <c r="E32" i="1"/>
  <c r="J52" i="1"/>
  <c r="D12" i="1" l="1"/>
  <c r="J21" i="1"/>
  <c r="L21" i="1" s="1"/>
  <c r="J18" i="1"/>
  <c r="L18" i="1" s="1"/>
  <c r="J14" i="1"/>
  <c r="I29" i="3" l="1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30" i="3" s="1"/>
  <c r="D10" i="4" s="1"/>
  <c r="I13" i="3"/>
  <c r="I12" i="3"/>
  <c r="I11" i="3"/>
  <c r="I10" i="3"/>
  <c r="D9" i="4"/>
  <c r="F81" i="2"/>
  <c r="F79" i="2"/>
  <c r="F80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53" i="2"/>
  <c r="F54" i="2"/>
  <c r="F55" i="2"/>
  <c r="F56" i="2"/>
  <c r="F57" i="2"/>
  <c r="F58" i="2"/>
  <c r="F59" i="2"/>
  <c r="F60" i="2"/>
  <c r="F61" i="2"/>
  <c r="F62" i="2"/>
  <c r="F6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L27" i="1"/>
  <c r="L28" i="1"/>
  <c r="L11" i="1"/>
  <c r="L29" i="1" l="1"/>
  <c r="L30" i="1"/>
  <c r="J33" i="1"/>
  <c r="L33" i="1" s="1"/>
  <c r="E31" i="1"/>
  <c r="D31" i="1"/>
  <c r="J31" i="1" l="1"/>
  <c r="L31" i="1" s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D73" i="2"/>
  <c r="D74" i="2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D54" i="2"/>
  <c r="D55" i="2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41" i="2"/>
  <c r="D30" i="2"/>
  <c r="D31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10" i="2"/>
  <c r="A11" i="2" s="1"/>
  <c r="A12" i="2" s="1"/>
  <c r="J56" i="1"/>
  <c r="L56" i="1" s="1"/>
  <c r="J55" i="1"/>
  <c r="L55" i="1" s="1"/>
  <c r="J54" i="1"/>
  <c r="L54" i="1" s="1"/>
  <c r="J53" i="1"/>
  <c r="L53" i="1" s="1"/>
  <c r="L52" i="1"/>
  <c r="J51" i="1"/>
  <c r="L51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26" i="1"/>
  <c r="L26" i="1" s="1"/>
  <c r="J24" i="1"/>
  <c r="L24" i="1" s="1"/>
  <c r="J23" i="1"/>
  <c r="L23" i="1" s="1"/>
  <c r="J22" i="1"/>
  <c r="L22" i="1" s="1"/>
  <c r="J20" i="1"/>
  <c r="L20" i="1" s="1"/>
  <c r="J19" i="1"/>
  <c r="L19" i="1" s="1"/>
  <c r="J17" i="1"/>
  <c r="L17" i="1" s="1"/>
  <c r="J16" i="1"/>
  <c r="L16" i="1" s="1"/>
  <c r="J15" i="1"/>
  <c r="L15" i="1" s="1"/>
  <c r="J13" i="1"/>
  <c r="L13" i="1" s="1"/>
  <c r="J12" i="1"/>
  <c r="L12" i="1" s="1"/>
  <c r="J10" i="1"/>
  <c r="J9" i="1"/>
  <c r="L9" i="1" l="1"/>
  <c r="L10" i="1"/>
  <c r="L58" i="1" l="1"/>
  <c r="D8" i="4" s="1"/>
  <c r="D12" i="4" s="1"/>
</calcChain>
</file>

<file path=xl/sharedStrings.xml><?xml version="1.0" encoding="utf-8"?>
<sst xmlns="http://schemas.openxmlformats.org/spreadsheetml/2006/main" count="358" uniqueCount="175">
  <si>
    <r>
      <rPr>
        <b/>
        <sz val="12"/>
        <color rgb="FF000000"/>
        <rFont val="Arial"/>
        <family val="2"/>
        <charset val="1"/>
      </rPr>
      <t xml:space="preserve">СТРОЕЖ: </t>
    </r>
    <r>
      <rPr>
        <sz val="12"/>
        <color rgb="FF000000"/>
        <rFont val="Arial"/>
        <family val="2"/>
        <charset val="1"/>
      </rPr>
      <t>РЕМОНТ ЗА ПОДОБРЯВАНЕ НА ЕНЕРГИЙНАТА ЕФЕКТИВНОСТ НА СГРАДА НА ОБЩИНСКА АДМИНИСТРАЦИЯ–ОБЩИНА СИМЕОНОВГРАД С АДРЕС: ГР. СИМЕОНОВГРАД, ПЛ. ШЕЙНОВСКИ № 3</t>
    </r>
  </si>
  <si>
    <r>
      <rPr>
        <b/>
        <sz val="12"/>
        <color rgb="FF000000"/>
        <rFont val="Arial"/>
        <family val="2"/>
        <charset val="1"/>
      </rPr>
      <t>МЕСТОПОЛОЖЕНИЕ:</t>
    </r>
    <r>
      <rPr>
        <sz val="12"/>
        <color rgb="FF000000"/>
        <rFont val="Arial"/>
        <family val="2"/>
        <charset val="1"/>
      </rPr>
      <t xml:space="preserve"> ГР. СИМЕОНОВГРАД, ПЛ. ШЕЙНОВСКИ № 3</t>
    </r>
  </si>
  <si>
    <r>
      <rPr>
        <b/>
        <sz val="12"/>
        <color rgb="FF000000"/>
        <rFont val="Arial"/>
        <family val="2"/>
        <charset val="1"/>
      </rPr>
      <t xml:space="preserve">ЧАСТ: </t>
    </r>
    <r>
      <rPr>
        <sz val="12"/>
        <color rgb="FF000000"/>
        <rFont val="Arial"/>
        <family val="2"/>
        <charset val="1"/>
      </rPr>
      <t>ОВК</t>
    </r>
  </si>
  <si>
    <r>
      <rPr>
        <b/>
        <sz val="12"/>
        <color rgb="FF000000"/>
        <rFont val="Arial"/>
        <family val="2"/>
        <charset val="1"/>
      </rPr>
      <t xml:space="preserve">ФАЗА: </t>
    </r>
    <r>
      <rPr>
        <sz val="12"/>
        <color rgb="FF000000"/>
        <rFont val="Arial"/>
        <family val="2"/>
        <charset val="1"/>
      </rPr>
      <t>ТП</t>
    </r>
  </si>
  <si>
    <r>
      <rPr>
        <b/>
        <sz val="12"/>
        <color rgb="FF000000"/>
        <rFont val="Arial"/>
        <family val="2"/>
        <charset val="1"/>
      </rPr>
      <t xml:space="preserve">ВЪЗЛОЖИТЕЛ: </t>
    </r>
    <r>
      <rPr>
        <sz val="12"/>
        <color rgb="FF000000"/>
        <rFont val="Arial"/>
        <family val="2"/>
        <charset val="1"/>
      </rPr>
      <t>ОБЩИНА СИМЕОНОВГРАД, ГР. СИМЕОНОВГРАД</t>
    </r>
  </si>
  <si>
    <t>КОЛИЧЕСТВЕНА СМЕТКА</t>
  </si>
  <si>
    <t>№</t>
  </si>
  <si>
    <t>м-ка</t>
  </si>
  <si>
    <t>количество</t>
  </si>
  <si>
    <t>ФАСАДА</t>
  </si>
  <si>
    <t>СЕВЕРОЗАПАД</t>
  </si>
  <si>
    <t>СЕВЕРОИЗТОК</t>
  </si>
  <si>
    <t>ЮГОЗАПАД -двор</t>
  </si>
  <si>
    <t>ЮГОИЗТОК + калкан</t>
  </si>
  <si>
    <t>ИЗТОК ДВОР</t>
  </si>
  <si>
    <t>ЗАПАД УЛИЦА</t>
  </si>
  <si>
    <t>Премахване на съществуваща каменна облицовка по фасади</t>
  </si>
  <si>
    <t>m2</t>
  </si>
  <si>
    <t>m3</t>
  </si>
  <si>
    <r>
      <rPr>
        <sz val="12"/>
        <color rgb="FF000000"/>
        <rFont val="Arial"/>
        <family val="2"/>
        <charset val="1"/>
      </rPr>
      <t>Доставка и полагане на топлоизолация минерална вата 12 сm, коефициент на топлопреминаване не по-малко от 0.037</t>
    </r>
    <r>
      <rPr>
        <sz val="12"/>
        <color rgb="FF000000"/>
        <rFont val="Arial"/>
        <family val="2"/>
        <charset val="204"/>
      </rPr>
      <t xml:space="preserve"> W/m</t>
    </r>
    <r>
      <rPr>
        <vertAlign val="superscript"/>
        <sz val="12"/>
        <color rgb="FF000000"/>
        <rFont val="Arial"/>
        <family val="2"/>
        <charset val="204"/>
      </rPr>
      <t>2</t>
    </r>
    <r>
      <rPr>
        <sz val="12"/>
        <color rgb="FF000000"/>
        <rFont val="Arial"/>
        <family val="2"/>
        <charset val="204"/>
      </rPr>
      <t>K</t>
    </r>
  </si>
  <si>
    <t>Доставка и полагане настилка балкони (замазка, хидроизолация, отводняване и финиш)</t>
  </si>
  <si>
    <t>Доставка и монтаж на алуминиеви жалузи - затваряне на вертикални отвори на фасада -зала(100х900х2бр)</t>
  </si>
  <si>
    <t xml:space="preserve">Доставка и монтаж на каменни плочи с релеф на подконструкция и паропропусклива хидроизолационна мембрана </t>
  </si>
  <si>
    <t>m1</t>
  </si>
  <si>
    <t>ДОГРАМИ</t>
  </si>
  <si>
    <t>бр</t>
  </si>
  <si>
    <t>Наименование</t>
  </si>
  <si>
    <t>Мярка</t>
  </si>
  <si>
    <t>Количество</t>
  </si>
  <si>
    <t xml:space="preserve">  I. Отопление - доставка и монтаж:</t>
  </si>
  <si>
    <t>Електрическо отоплително тяло с мощност 400W, влагозащитено</t>
  </si>
  <si>
    <t>бр.</t>
  </si>
  <si>
    <t>Електрическо отоплително тяло с мощност 600W, влагозащитено</t>
  </si>
  <si>
    <t>Електрическо отоплително тяло с мощност 400W</t>
  </si>
  <si>
    <t>Електрическо отоплително тяло с мощност 600W</t>
  </si>
  <si>
    <t xml:space="preserve">  II. Климатизация- доставка и монтаж:</t>
  </si>
  <si>
    <t>1. VRF 1 етаж –  двутръбна система:</t>
  </si>
  <si>
    <t>Външно тяло VRF MMY-AP1406 с Qохл= 40kW, Qот= 45kW, Nел= 12,3kW/380V</t>
  </si>
  <si>
    <t>Вътрешно тяло стенно за VRF система с Qохл.=2,8кW, Qот.=3,2kW, комплект</t>
  </si>
  <si>
    <t>Вътрешно тяло стенно за VRF система с Qохл.=3,6кW, Qот.=4kW, комплект</t>
  </si>
  <si>
    <t>Вътрешно тяло стенно за VRF система с Qохл.=5,6кW, Qот.=6,3kW, комплект</t>
  </si>
  <si>
    <t>Кондензна помпа</t>
  </si>
  <si>
    <t>Y-разклонител RBM-BY55E</t>
  </si>
  <si>
    <t>К-т</t>
  </si>
  <si>
    <t>Y-разклонител RBM-BY105E</t>
  </si>
  <si>
    <t>Медна тръба ф6.35мм, комплект с фитинги и топлоизолация</t>
  </si>
  <si>
    <t>м.л.</t>
  </si>
  <si>
    <t>Медна тръба ф9.53мм, комплект с фитинги и топлоизолация</t>
  </si>
  <si>
    <t>Медна тръба ф12.7мм, комплект с фитинги и топлоизолация</t>
  </si>
  <si>
    <t>Медна тръба ф15.9мм, комплект с фитинги и топлоизолация</t>
  </si>
  <si>
    <t>Медна тръба ф22.22мм, комплект с фитинги и топлоизолация</t>
  </si>
  <si>
    <t>Медна тръба ф28.58мм, комплект с фитинги и топлоизолация</t>
  </si>
  <si>
    <t>Вакуумиране, пълнене с фреон R410A</t>
  </si>
  <si>
    <t>кг.</t>
  </si>
  <si>
    <t>Оперативно окабеляване</t>
  </si>
  <si>
    <t>Изпитване на тръбна мрежа под налягане с азот</t>
  </si>
  <si>
    <t>Метална конструкция за укрепване на тръбопроводи и вътрешни тела, състояща се от винкели, шпилки, дюбели, винтове, гайки и др.</t>
  </si>
  <si>
    <t>Пуск и настройка на климатична система</t>
  </si>
  <si>
    <t>PVC тръба, комплект с топлоизолация и фасонни елементи, с размер:</t>
  </si>
  <si>
    <t>- Ø20</t>
  </si>
  <si>
    <t>- Ø25</t>
  </si>
  <si>
    <t>- Ø32</t>
  </si>
  <si>
    <t>2. VRF 2 етаж –  двутръбна система:</t>
  </si>
  <si>
    <t>3. VRF малка сграда –  двутръбна система:</t>
  </si>
  <si>
    <t>Външно тяло мини VRF MСY-МНP0604 с Qохл= 15,5kW, Qот= 18kW, Nел= 5kW/380V</t>
  </si>
  <si>
    <t>Медна тръба ф22.2мм, комплект с фитинги и топлоизолация</t>
  </si>
  <si>
    <r>
      <rPr>
        <b/>
        <sz val="12"/>
        <color rgb="FF000000"/>
        <rFont val="Arial"/>
        <family val="2"/>
        <charset val="1"/>
      </rPr>
      <t xml:space="preserve">ЧАСТ: </t>
    </r>
    <r>
      <rPr>
        <sz val="12"/>
        <color rgb="FF000000"/>
        <rFont val="Arial"/>
        <family val="2"/>
        <charset val="1"/>
      </rPr>
      <t>EЛЕКТРО-ВЪТРЕШНИ ЕЛ.ИНСТАЛАЦИИ-за захранване ОВ кон-тори</t>
    </r>
  </si>
  <si>
    <t>ПОЗИЦИЯ</t>
  </si>
  <si>
    <t>МЯРКА</t>
  </si>
  <si>
    <t>КОЛИЧЕСТВО</t>
  </si>
  <si>
    <t>ЕД. ЦЕНА БЕЗ ДДС</t>
  </si>
  <si>
    <t>СТОЙНОСТ</t>
  </si>
  <si>
    <t>1. СИЛНОТОКОВИ ЕЛ. ИНСТАЛАЦИИ</t>
  </si>
  <si>
    <t>1.</t>
  </si>
  <si>
    <t>Доставка на автомат 63А/400V-R=40А</t>
  </si>
  <si>
    <t>2.</t>
  </si>
  <si>
    <t xml:space="preserve">Монтаж на автомат 63А/400V-R=40А в съществуващо ГРТ </t>
  </si>
  <si>
    <t>3.</t>
  </si>
  <si>
    <t>Доставка на автомат 63А/400V-R=20А</t>
  </si>
  <si>
    <t>4.</t>
  </si>
  <si>
    <t>Монтаж на автомат 63А/400V-R=20А в съществуващо ГРТ</t>
  </si>
  <si>
    <t>5.</t>
  </si>
  <si>
    <t>Доставка на кабелоподобен проводник ти СВТ-5х10мм2</t>
  </si>
  <si>
    <t>м.</t>
  </si>
  <si>
    <t>6.</t>
  </si>
  <si>
    <t>Доставка на кабелоподобен проводник ти СВТ-5х6мм2</t>
  </si>
  <si>
    <t>7.</t>
  </si>
  <si>
    <t>Доставка на гофрирана тръба ф 29мм</t>
  </si>
  <si>
    <t>8.</t>
  </si>
  <si>
    <t>Полагане на гофрирана тръба скрито под топлоизолация и открито</t>
  </si>
  <si>
    <t>без вкопаване</t>
  </si>
  <si>
    <t>9.</t>
  </si>
  <si>
    <t>Изтегляне на кабелоподобен проводник тип СВТ-5х10мм2 в предварително заложена гофрирана тръба ф29мм-открито и под топлоизолация</t>
  </si>
  <si>
    <t>10.</t>
  </si>
  <si>
    <t>Изтегляне на кабелоподобен проводник тип СВТ-5х6мм2 в предварително заложена гофрирана тръба ф29мм-открито и под топлоизолация</t>
  </si>
  <si>
    <t>11.</t>
  </si>
  <si>
    <t xml:space="preserve"> Направа на суха разделка  на кабелоподобен проводник тип СВТ-5х10мм2 и СВТ-5х6мм2</t>
  </si>
  <si>
    <t>12.</t>
  </si>
  <si>
    <t>Направа на връзки към съоръжение за сечения 5х10мм и 5х6мм2</t>
  </si>
  <si>
    <t>13.</t>
  </si>
  <si>
    <t xml:space="preserve">Доставка на кабелоподобен проводник тип СВТ-3х1,5мм2 </t>
  </si>
  <si>
    <t>14.</t>
  </si>
  <si>
    <t>Доставка на инсталационен PVC канал 20/10мм с предпазен капак</t>
  </si>
  <si>
    <t>15.</t>
  </si>
  <si>
    <t>Монтаж на инсталационен PVC канал открито по стена</t>
  </si>
  <si>
    <t>16.</t>
  </si>
  <si>
    <t>Полагане на кабелоподобен проводник тип СВТ-3х1,5мм2 в предварително заложен инсталационен  PVC канал</t>
  </si>
  <si>
    <t>17.</t>
  </si>
  <si>
    <t>Направа на суха разделка за кабелоподобен проводник тип СВТ-3х1,5мм2</t>
  </si>
  <si>
    <t>18.</t>
  </si>
  <si>
    <t>Направа на връзки към съоръжение за проводници със сечение 3х1,5мм2</t>
  </si>
  <si>
    <t>Бр.</t>
  </si>
  <si>
    <t>19.</t>
  </si>
  <si>
    <t>Автопробег на подвижна лаборатория</t>
  </si>
  <si>
    <t>ч.ч.</t>
  </si>
  <si>
    <t>20.</t>
  </si>
  <si>
    <t>Направа на пусково наладъчни работи за изпитване на силнотокови захранващи проводници със съставяне на протоколи</t>
  </si>
  <si>
    <t>Доставка и монтаж на подпрозоречни первази- ал. ламарина- дължина 315 см.</t>
  </si>
  <si>
    <t>ЧАСТ: КОЛИЧЕСТВЕНО-СТОЙНОСТНА СМЕТКА</t>
  </si>
  <si>
    <t>ЧАСТ</t>
  </si>
  <si>
    <t>Архитектура</t>
  </si>
  <si>
    <t>Отопление, вентилация и климатизация</t>
  </si>
  <si>
    <t>лв</t>
  </si>
  <si>
    <t>Електро</t>
  </si>
  <si>
    <t>ОБЩА СУМА БЕЗ ДДС</t>
  </si>
  <si>
    <t>НАИМЕНОВАНИЕ НА СМР</t>
  </si>
  <si>
    <t>ед.цена</t>
  </si>
  <si>
    <t>сума</t>
  </si>
  <si>
    <t>ОБЩО ЧАСТ АРХИТЕКТУРА</t>
  </si>
  <si>
    <t>ОБЩО ЧАСТ ОВК</t>
  </si>
  <si>
    <t>ед.цена, лв</t>
  </si>
  <si>
    <t>сума, лв</t>
  </si>
  <si>
    <t>ОБЩО ЧАСТ ЕЛЕКТРО</t>
  </si>
  <si>
    <t>Извозване и депониране на строителни отпадъци на 15 км.</t>
  </si>
  <si>
    <t>Подготовка на стени за последващите процеси -шприцоване и изравняване с вароциментова мазилка -подготовка на основата за полагане на топлоизолация</t>
  </si>
  <si>
    <t>Доставка и монтаж на каменни плочи на подконструкция и паропропусклива хидроизолационна мембрана.</t>
  </si>
  <si>
    <t>Доставка и полагане на каменни плочи на лепене - обръщане около прозорци и окачени фасади</t>
  </si>
  <si>
    <t>Доставка и полагане на силикатна мазилка по фасади - за цокъл</t>
  </si>
  <si>
    <t>Доставка и полагане на силикатна мазилка по фасади</t>
  </si>
  <si>
    <t>Доставка и полагане на силикатна мазилка - обръщане около прозорци, окачени фасади и врати</t>
  </si>
  <si>
    <t xml:space="preserve">Доставка и монтаж на цокъл от камък на лепене </t>
  </si>
  <si>
    <t>Доставка и монтаж на нов алуминиев парапет балкони и рампа.</t>
  </si>
  <si>
    <t>Доставка и монтаж нови водосточни тръби.</t>
  </si>
  <si>
    <t>Доставка и монтаж на улуци, вкл. подулучни поли.</t>
  </si>
  <si>
    <t>Доставка и монтаж на шапки от алуминиева ламарина за завършване на  фасади с мазилки при поркив</t>
  </si>
  <si>
    <t>Доставка и монтаж на камък с широчина 30 см за подпрозоречни первази (прозорци без подпрозоречен парапет, граничещи с настилка камък )</t>
  </si>
  <si>
    <t>Доставка и монтаж на  камък на лепене - таван и стени  балкон и еркер под покрив</t>
  </si>
  <si>
    <t xml:space="preserve"> </t>
  </si>
  <si>
    <r>
      <rPr>
        <sz val="12"/>
        <color rgb="FF0070C0"/>
        <rFont val="Arial"/>
        <family val="2"/>
        <charset val="204"/>
      </rPr>
      <t>01</t>
    </r>
    <r>
      <rPr>
        <sz val="12"/>
        <color rgb="FF000000"/>
        <rFont val="Arial"/>
        <family val="2"/>
        <charset val="1"/>
      </rPr>
      <t xml:space="preserve"> 315/300, неотваряем прозорец, 4бр Алуминий(фоайе) и 5 PVC</t>
    </r>
    <r>
      <rPr>
        <sz val="12"/>
        <color rgb="FF000000"/>
        <rFont val="Arial"/>
        <family val="2"/>
        <charset val="204"/>
      </rPr>
      <t>, коефициент на топлопреминаване не по-малко от 1,10 W/m</t>
    </r>
    <r>
      <rPr>
        <vertAlign val="superscript"/>
        <sz val="12"/>
        <color rgb="FF000000"/>
        <rFont val="Arial"/>
        <family val="2"/>
        <charset val="204"/>
      </rPr>
      <t>2</t>
    </r>
    <r>
      <rPr>
        <sz val="12"/>
        <color rgb="FF000000"/>
        <rFont val="Arial"/>
        <family val="2"/>
        <charset val="204"/>
      </rPr>
      <t>K</t>
    </r>
  </si>
  <si>
    <r>
      <rPr>
        <sz val="12"/>
        <color rgb="FF0070C0"/>
        <rFont val="Arial"/>
        <family val="2"/>
        <charset val="204"/>
      </rPr>
      <t>02</t>
    </r>
    <r>
      <rPr>
        <sz val="12"/>
        <color rgb="FF000000"/>
        <rFont val="Arial"/>
        <family val="2"/>
        <charset val="1"/>
      </rPr>
      <t xml:space="preserve"> 315/300, неотваряем прозорец с централноразположена  врата, Алуминий(главен вход)2х90 /220 - антипаник брава</t>
    </r>
  </si>
  <si>
    <r>
      <rPr>
        <sz val="12"/>
        <color rgb="FF0070C0"/>
        <rFont val="Arial"/>
        <family val="2"/>
        <charset val="204"/>
      </rPr>
      <t xml:space="preserve">03 </t>
    </r>
    <r>
      <rPr>
        <sz val="12"/>
        <color rgb="FF000000"/>
        <rFont val="Arial"/>
        <family val="2"/>
        <charset val="1"/>
      </rPr>
      <t xml:space="preserve"> 60/60, отваряем прозорец</t>
    </r>
  </si>
  <si>
    <r>
      <rPr>
        <sz val="12"/>
        <color rgb="FF0070C0"/>
        <rFont val="Arial"/>
        <family val="2"/>
        <charset val="204"/>
      </rPr>
      <t xml:space="preserve">04 </t>
    </r>
    <r>
      <rPr>
        <sz val="12"/>
        <color rgb="FF000000"/>
        <rFont val="Arial"/>
        <family val="2"/>
        <charset val="1"/>
      </rPr>
      <t>315/80, неотваряем прозорец и две отваряеми крила 80</t>
    </r>
  </si>
  <si>
    <r>
      <rPr>
        <sz val="12"/>
        <color rgb="FF0070C0"/>
        <rFont val="Arial"/>
        <family val="2"/>
        <charset val="204"/>
      </rPr>
      <t>05</t>
    </r>
    <r>
      <rPr>
        <sz val="12"/>
        <color rgb="FF000000"/>
        <rFont val="Arial"/>
        <family val="2"/>
        <charset val="1"/>
      </rPr>
      <t xml:space="preserve"> 315/200, неотваряем прозорец и две отваряеми крила 75</t>
    </r>
  </si>
  <si>
    <r>
      <rPr>
        <sz val="12"/>
        <color rgb="FF0070C0"/>
        <rFont val="Arial"/>
        <family val="2"/>
        <charset val="204"/>
      </rPr>
      <t>06</t>
    </r>
    <r>
      <rPr>
        <sz val="12"/>
        <color rgb="FF000000"/>
        <rFont val="Arial"/>
        <family val="2"/>
        <charset val="1"/>
      </rPr>
      <t xml:space="preserve"> 105/200,отваряем прозорец /врата </t>
    </r>
  </si>
  <si>
    <r>
      <rPr>
        <sz val="12"/>
        <color rgb="FF0070C0"/>
        <rFont val="Arial"/>
        <family val="2"/>
        <charset val="204"/>
      </rPr>
      <t>07</t>
    </r>
    <r>
      <rPr>
        <sz val="12"/>
        <color rgb="FF000000"/>
        <rFont val="Arial"/>
        <family val="2"/>
        <charset val="1"/>
      </rPr>
      <t xml:space="preserve"> 205/345, неотваряем прозорец с отваряемо крило/врата 100/220</t>
    </r>
  </si>
  <si>
    <r>
      <rPr>
        <sz val="12"/>
        <color rgb="FF0070C0"/>
        <rFont val="Arial"/>
        <family val="2"/>
        <charset val="204"/>
      </rPr>
      <t xml:space="preserve">08 </t>
    </r>
    <r>
      <rPr>
        <sz val="12"/>
        <color rgb="FF000000"/>
        <rFont val="Arial"/>
        <family val="2"/>
        <charset val="1"/>
      </rPr>
      <t>555/325, неотваряем прозорец и две отваряеми крила 100/213</t>
    </r>
  </si>
  <si>
    <r>
      <rPr>
        <sz val="12"/>
        <color rgb="FF0070C0"/>
        <rFont val="Arial"/>
        <family val="2"/>
        <charset val="204"/>
      </rPr>
      <t>09</t>
    </r>
    <r>
      <rPr>
        <sz val="12"/>
        <color rgb="FF000000"/>
        <rFont val="Arial"/>
        <family val="2"/>
        <charset val="1"/>
      </rPr>
      <t xml:space="preserve"> 235/185, неотваряем прозорец и две отваряеми крила 75</t>
    </r>
  </si>
  <si>
    <r>
      <rPr>
        <sz val="12"/>
        <color rgb="FF0070C0"/>
        <rFont val="Arial"/>
        <family val="2"/>
        <charset val="204"/>
      </rPr>
      <t>10</t>
    </r>
    <r>
      <rPr>
        <sz val="12"/>
        <color rgb="FF000000"/>
        <rFont val="Arial"/>
        <family val="2"/>
        <charset val="1"/>
      </rPr>
      <t xml:space="preserve"> 235/285, неотваряем прозорец и отваряемо крило /врата 80</t>
    </r>
  </si>
  <si>
    <r>
      <rPr>
        <sz val="12"/>
        <color rgb="FF0070C0"/>
        <rFont val="Arial"/>
        <family val="2"/>
        <charset val="204"/>
      </rPr>
      <t>11</t>
    </r>
    <r>
      <rPr>
        <sz val="12"/>
        <color rgb="FF000000"/>
        <rFont val="Arial"/>
        <family val="2"/>
        <charset val="1"/>
      </rPr>
      <t xml:space="preserve"> 180/205, неотваряем прозорец и две отваряеми крила 60</t>
    </r>
  </si>
  <si>
    <r>
      <rPr>
        <sz val="12"/>
        <color rgb="FF0070C0"/>
        <rFont val="Arial"/>
        <family val="2"/>
        <charset val="204"/>
      </rPr>
      <t>12</t>
    </r>
    <r>
      <rPr>
        <sz val="12"/>
        <color rgb="FF000000"/>
        <rFont val="Arial"/>
        <family val="2"/>
        <charset val="1"/>
      </rPr>
      <t xml:space="preserve"> 110/200,отваряем прозорец (подпокривно пространство)</t>
    </r>
  </si>
  <si>
    <r>
      <rPr>
        <sz val="12"/>
        <color rgb="FF0070C0"/>
        <rFont val="Arial"/>
        <family val="2"/>
        <charset val="204"/>
      </rPr>
      <t>13</t>
    </r>
    <r>
      <rPr>
        <sz val="12"/>
        <color rgb="FF000000"/>
        <rFont val="Arial"/>
        <family val="2"/>
        <charset val="1"/>
      </rPr>
      <t xml:space="preserve"> 50/80, метални капаци и дограма на отвори към сутерен</t>
    </r>
  </si>
  <si>
    <r>
      <rPr>
        <sz val="12"/>
        <color rgb="FF0070C0"/>
        <rFont val="Arial"/>
        <family val="2"/>
        <charset val="204"/>
      </rPr>
      <t>В1</t>
    </r>
    <r>
      <rPr>
        <sz val="12"/>
        <color rgb="FF000000"/>
        <rFont val="Arial"/>
        <family val="2"/>
        <charset val="1"/>
      </rPr>
      <t xml:space="preserve"> 80/207 екстериорна врата </t>
    </r>
  </si>
  <si>
    <r>
      <rPr>
        <sz val="12"/>
        <color rgb="FF0070C0"/>
        <rFont val="Arial"/>
        <family val="2"/>
        <charset val="204"/>
      </rPr>
      <t xml:space="preserve">В2 </t>
    </r>
    <r>
      <rPr>
        <sz val="12"/>
        <color rgb="FF000000"/>
        <rFont val="Arial"/>
        <family val="2"/>
        <charset val="1"/>
      </rPr>
      <t xml:space="preserve">160/220 екстериорна двукрила врата </t>
    </r>
  </si>
  <si>
    <r>
      <rPr>
        <sz val="12"/>
        <color rgb="FF0070C0"/>
        <rFont val="Arial"/>
        <family val="2"/>
        <charset val="204"/>
      </rPr>
      <t>В3</t>
    </r>
    <r>
      <rPr>
        <sz val="12"/>
        <color rgb="FF000000"/>
        <rFont val="Arial"/>
        <family val="2"/>
        <charset val="1"/>
      </rPr>
      <t xml:space="preserve"> 240/200 гаражна врата</t>
    </r>
  </si>
  <si>
    <r>
      <rPr>
        <sz val="12"/>
        <color rgb="FF0070C0"/>
        <rFont val="Arial"/>
        <family val="2"/>
        <charset val="204"/>
      </rPr>
      <t xml:space="preserve">Ок1 </t>
    </r>
    <r>
      <rPr>
        <sz val="12"/>
        <color rgb="FF000000"/>
        <rFont val="Arial"/>
        <family val="2"/>
        <charset val="1"/>
      </rPr>
      <t>110/610, окачена стъклена фасада - алуминиева конструкция с прекъснат термомост</t>
    </r>
  </si>
  <si>
    <r>
      <rPr>
        <sz val="12"/>
        <color rgb="FF0070C0"/>
        <rFont val="Arial"/>
        <family val="2"/>
        <charset val="204"/>
      </rPr>
      <t>Ок4</t>
    </r>
    <r>
      <rPr>
        <sz val="12"/>
        <color rgb="FF000000"/>
        <rFont val="Arial"/>
        <family val="2"/>
        <charset val="1"/>
      </rPr>
      <t xml:space="preserve"> 290/620,  окачена стъклена фасада - алуминиева конструкция с прекъснат термомост</t>
    </r>
  </si>
  <si>
    <r>
      <rPr>
        <sz val="12"/>
        <color rgb="FF0070C0"/>
        <rFont val="Arial"/>
        <family val="2"/>
        <charset val="204"/>
      </rPr>
      <t>Ок3</t>
    </r>
    <r>
      <rPr>
        <sz val="12"/>
        <color rgb="FF000000"/>
        <rFont val="Arial"/>
        <family val="2"/>
        <charset val="1"/>
      </rPr>
      <t xml:space="preserve"> 236/790,  окачена стъклена фасада - алуминиева конструкция с прекъснат термомост</t>
    </r>
  </si>
  <si>
    <r>
      <rPr>
        <sz val="12"/>
        <color rgb="FF0070C0"/>
        <rFont val="Arial"/>
        <family val="2"/>
        <charset val="204"/>
      </rPr>
      <t>Ок5</t>
    </r>
    <r>
      <rPr>
        <sz val="12"/>
        <color rgb="FF000000"/>
        <rFont val="Arial"/>
        <family val="2"/>
        <charset val="1"/>
      </rPr>
      <t xml:space="preserve"> 315/620,  окачена стъклена фасада - алуминиева конструкция с прекъснат термомост</t>
    </r>
  </si>
  <si>
    <r>
      <rPr>
        <sz val="12"/>
        <color rgb="FF0070C0"/>
        <rFont val="Arial"/>
        <family val="2"/>
        <charset val="204"/>
      </rPr>
      <t>Ок6</t>
    </r>
    <r>
      <rPr>
        <sz val="12"/>
        <color rgb="FF000000"/>
        <rFont val="Arial"/>
        <family val="2"/>
        <charset val="1"/>
      </rPr>
      <t xml:space="preserve"> 315/620, окачена стъклена конструкция с централноразположена  врата -алуминиева конструкция с прекъснат термомост</t>
    </r>
  </si>
  <si>
    <r>
      <rPr>
        <sz val="12"/>
        <color rgb="FF0070C0"/>
        <rFont val="Arial"/>
        <family val="2"/>
        <charset val="204"/>
      </rPr>
      <t>Ок7</t>
    </r>
    <r>
      <rPr>
        <sz val="12"/>
        <color rgb="FF000000"/>
        <rFont val="Arial"/>
        <family val="2"/>
        <charset val="1"/>
      </rPr>
      <t xml:space="preserve"> 141/620,  окачена стъклена фасада - алуминиева конструкция с прекъснат термомост</t>
    </r>
  </si>
  <si>
    <t>Доставка и монтаж на шапки от алуминива ламарина за завършване на каменна фасади при поркив</t>
  </si>
  <si>
    <t>Доставка и монтаж на детаил от алуминива ламарина за завършване на каменна фасади при цокъл</t>
  </si>
  <si>
    <t>Доставка и полагане топлоизолация EPS - 3 сm- обръщане около всички прозорци, врати и окачени фасади-ивица широчина 22см., коефициент на топлопреминаване не по-малко от 0.035 W/m2K, включително ръбоохранители</t>
  </si>
  <si>
    <r>
      <t>Доставка и полагане на топлоизолация EPS - 3 сm, балкони (отдолу и под настилка, вкл чело.) и еркер под неотопляемо помещение - покрив</t>
    </r>
    <r>
      <rPr>
        <sz val="12"/>
        <color rgb="FF000000"/>
        <rFont val="Arial"/>
        <family val="2"/>
        <charset val="204"/>
      </rPr>
      <t>, коефициент на топлопреминаване не по-малко от 0.035 W/m</t>
    </r>
    <r>
      <rPr>
        <vertAlign val="superscript"/>
        <sz val="12"/>
        <color rgb="FF000000"/>
        <rFont val="Arial"/>
        <family val="2"/>
        <charset val="204"/>
      </rPr>
      <t>2</t>
    </r>
    <r>
      <rPr>
        <sz val="12"/>
        <color rgb="FF000000"/>
        <rFont val="Arial"/>
        <family val="2"/>
        <charset val="204"/>
      </rPr>
      <t>K, включително ръбоохранители</t>
    </r>
  </si>
  <si>
    <r>
      <t>Доставка и полагане на топлоизолация EPS/XPS 12 сm</t>
    </r>
    <r>
      <rPr>
        <sz val="12"/>
        <color rgb="FF000000"/>
        <rFont val="Arial"/>
        <family val="2"/>
        <charset val="204"/>
      </rPr>
      <t>, коефициент на топлопреминаване не по-малко от 0.035 W/m</t>
    </r>
    <r>
      <rPr>
        <vertAlign val="superscript"/>
        <sz val="12"/>
        <color rgb="FF000000"/>
        <rFont val="Arial"/>
        <family val="2"/>
        <charset val="204"/>
      </rPr>
      <t>2</t>
    </r>
    <r>
      <rPr>
        <sz val="12"/>
        <color rgb="FF000000"/>
        <rFont val="Arial"/>
        <family val="2"/>
        <charset val="204"/>
      </rPr>
      <t>K, включително ръбоохранители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</si>
</sst>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."/>
    <numFmt numFmtId="165" formatCode="##0.00"/>
    <numFmt numFmtId="166" formatCode="#,##0.00&quot; лв.&quot;"/>
  </numFmts>
  <fonts count="23">
    <font>
      <sz val="8"/>
      <name val="HebarCond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8"/>
      <name val="HebarCond"/>
      <charset val="204"/>
    </font>
    <font>
      <sz val="12"/>
      <color theme="1"/>
      <name val="Arial"/>
      <family val="2"/>
      <charset val="1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2"/>
      <name val="Arial"/>
      <family val="2"/>
    </font>
    <font>
      <sz val="12"/>
      <color rgb="FF0070C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DEADA"/>
        <bgColor rgb="FFFFFFCC"/>
      </patternFill>
    </fill>
    <fill>
      <patternFill patternType="solid">
        <fgColor rgb="FFFCD5B5"/>
        <bgColor rgb="FFFDEADA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7" fillId="2" borderId="1" applyProtection="0"/>
  </cellStyleXfs>
  <cellXfs count="120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0" xfId="0" applyNumberFormat="1" applyFont="1" applyFill="1" applyAlignment="1">
      <alignment horizontal="center" vertical="top" wrapText="1"/>
    </xf>
    <xf numFmtId="0" fontId="5" fillId="0" borderId="2" xfId="4" applyFont="1" applyBorder="1" applyAlignment="1">
      <alignment horizontal="center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center" vertical="top" wrapText="1"/>
    </xf>
    <xf numFmtId="2" fontId="5" fillId="0" borderId="3" xfId="4" applyNumberFormat="1" applyFont="1" applyBorder="1" applyAlignment="1">
      <alignment horizontal="center" vertical="top" wrapText="1"/>
    </xf>
    <xf numFmtId="0" fontId="5" fillId="0" borderId="0" xfId="4" applyFont="1" applyAlignment="1">
      <alignment vertical="top" wrapText="1"/>
    </xf>
    <xf numFmtId="49" fontId="6" fillId="0" borderId="3" xfId="4" applyNumberFormat="1" applyFont="1" applyBorder="1" applyAlignment="1">
      <alignment horizontal="center" vertical="top" wrapText="1"/>
    </xf>
    <xf numFmtId="49" fontId="6" fillId="0" borderId="0" xfId="4" applyNumberFormat="1" applyFont="1" applyAlignment="1">
      <alignment horizontal="center" vertical="top" wrapText="1"/>
    </xf>
    <xf numFmtId="2" fontId="5" fillId="0" borderId="4" xfId="4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vertical="top" wrapText="1"/>
    </xf>
    <xf numFmtId="0" fontId="5" fillId="0" borderId="3" xfId="6" applyFont="1" applyFill="1" applyBorder="1" applyAlignment="1" applyProtection="1">
      <alignment horizontal="left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4" borderId="0" xfId="4" applyFont="1" applyFill="1" applyAlignment="1">
      <alignment vertical="top" wrapText="1"/>
    </xf>
    <xf numFmtId="0" fontId="5" fillId="4" borderId="2" xfId="4" applyFont="1" applyFill="1" applyBorder="1" applyAlignment="1">
      <alignment horizontal="center" vertical="top" wrapText="1"/>
    </xf>
    <xf numFmtId="0" fontId="6" fillId="4" borderId="3" xfId="4" applyFont="1" applyFill="1" applyBorder="1" applyAlignment="1">
      <alignment horizontal="center" vertical="top" wrapText="1"/>
    </xf>
    <xf numFmtId="0" fontId="5" fillId="4" borderId="3" xfId="4" applyFont="1" applyFill="1" applyBorder="1" applyAlignment="1">
      <alignment horizontal="center" vertical="top" wrapText="1"/>
    </xf>
    <xf numFmtId="2" fontId="5" fillId="4" borderId="0" xfId="4" applyNumberFormat="1" applyFont="1" applyFill="1" applyAlignment="1">
      <alignment horizontal="center" vertical="top" wrapText="1"/>
    </xf>
    <xf numFmtId="2" fontId="5" fillId="4" borderId="9" xfId="4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vertical="top" wrapText="1"/>
    </xf>
    <xf numFmtId="2" fontId="5" fillId="0" borderId="9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0" borderId="0" xfId="2" applyFont="1"/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14" fillId="0" borderId="0" xfId="2" applyFont="1"/>
    <xf numFmtId="0" fontId="8" fillId="0" borderId="3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4" fillId="0" borderId="3" xfId="2" applyFont="1" applyBorder="1"/>
    <xf numFmtId="0" fontId="8" fillId="0" borderId="3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justify" vertical="top" wrapText="1"/>
    </xf>
    <xf numFmtId="0" fontId="8" fillId="0" borderId="3" xfId="2" applyFont="1" applyBorder="1" applyAlignment="1">
      <alignment horizontal="center" vertical="top" wrapText="1"/>
    </xf>
    <xf numFmtId="165" fontId="8" fillId="0" borderId="3" xfId="2" applyNumberFormat="1" applyFont="1" applyBorder="1" applyAlignment="1">
      <alignment horizontal="right" vertical="top" wrapText="1"/>
    </xf>
    <xf numFmtId="166" fontId="8" fillId="0" borderId="3" xfId="2" applyNumberFormat="1" applyFont="1" applyBorder="1" applyAlignment="1">
      <alignment horizontal="right" vertical="top" wrapText="1"/>
    </xf>
    <xf numFmtId="2" fontId="5" fillId="4" borderId="10" xfId="4" applyNumberFormat="1" applyFont="1" applyFill="1" applyBorder="1" applyAlignment="1">
      <alignment horizontal="center" vertical="top" wrapText="1"/>
    </xf>
    <xf numFmtId="0" fontId="18" fillId="0" borderId="3" xfId="4" applyFont="1" applyBorder="1" applyAlignment="1">
      <alignment horizontal="left" vertical="top" wrapText="1"/>
    </xf>
    <xf numFmtId="0" fontId="18" fillId="0" borderId="3" xfId="4" applyFont="1" applyBorder="1" applyAlignment="1">
      <alignment horizontal="center" vertical="top" wrapText="1"/>
    </xf>
    <xf numFmtId="2" fontId="18" fillId="0" borderId="3" xfId="4" applyNumberFormat="1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vertical="top" wrapText="1"/>
    </xf>
    <xf numFmtId="2" fontId="18" fillId="0" borderId="9" xfId="4" applyNumberFormat="1" applyFont="1" applyBorder="1" applyAlignment="1">
      <alignment horizontal="center" vertical="top" wrapText="1"/>
    </xf>
    <xf numFmtId="0" fontId="18" fillId="0" borderId="0" xfId="4" applyFont="1" applyAlignment="1">
      <alignment vertical="top" wrapText="1"/>
    </xf>
    <xf numFmtId="0" fontId="18" fillId="4" borderId="0" xfId="4" applyFont="1" applyFill="1" applyAlignment="1">
      <alignment vertical="top" wrapText="1"/>
    </xf>
    <xf numFmtId="2" fontId="6" fillId="0" borderId="9" xfId="0" applyNumberFormat="1" applyFont="1" applyBorder="1" applyAlignment="1">
      <alignment horizontal="center" vertical="top" wrapText="1"/>
    </xf>
    <xf numFmtId="2" fontId="5" fillId="3" borderId="9" xfId="0" applyNumberFormat="1" applyFont="1" applyFill="1" applyBorder="1" applyAlignment="1">
      <alignment horizontal="center" vertical="top" wrapText="1"/>
    </xf>
    <xf numFmtId="2" fontId="5" fillId="0" borderId="9" xfId="4" applyNumberFormat="1" applyFont="1" applyBorder="1" applyAlignment="1">
      <alignment horizontal="center" vertical="top" wrapText="1"/>
    </xf>
    <xf numFmtId="2" fontId="19" fillId="0" borderId="3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6" applyFont="1" applyFill="1" applyBorder="1" applyAlignment="1" applyProtection="1">
      <alignment horizontal="left" vertical="top" wrapText="1"/>
    </xf>
    <xf numFmtId="0" fontId="20" fillId="0" borderId="3" xfId="0" applyFont="1" applyBorder="1" applyAlignment="1">
      <alignment horizontal="center" vertical="top" wrapText="1"/>
    </xf>
    <xf numFmtId="2" fontId="20" fillId="0" borderId="3" xfId="0" applyNumberFormat="1" applyFont="1" applyBorder="1" applyAlignment="1">
      <alignment horizontal="center" vertical="top" wrapText="1"/>
    </xf>
    <xf numFmtId="2" fontId="20" fillId="0" borderId="9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1" fillId="0" borderId="0" xfId="1" applyFont="1" applyAlignment="1">
      <alignment vertical="center"/>
    </xf>
    <xf numFmtId="0" fontId="21" fillId="0" borderId="0" xfId="1" applyFont="1"/>
    <xf numFmtId="0" fontId="11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/>
    </xf>
    <xf numFmtId="0" fontId="21" fillId="0" borderId="3" xfId="1" applyFont="1" applyBorder="1" applyAlignment="1">
      <alignment vertical="top"/>
    </xf>
    <xf numFmtId="0" fontId="21" fillId="0" borderId="3" xfId="1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top" wrapText="1"/>
    </xf>
    <xf numFmtId="0" fontId="5" fillId="5" borderId="3" xfId="4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15" fillId="0" borderId="0" xfId="2" applyFont="1" applyBorder="1" applyAlignment="1">
      <alignment horizontal="justify" vertical="center"/>
    </xf>
    <xf numFmtId="0" fontId="14" fillId="0" borderId="0" xfId="2" applyFont="1" applyBorder="1"/>
    <xf numFmtId="2" fontId="19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6" fillId="0" borderId="3" xfId="2" applyFont="1" applyBorder="1" applyAlignment="1">
      <alignment vertical="center"/>
    </xf>
    <xf numFmtId="2" fontId="7" fillId="0" borderId="3" xfId="4" applyNumberFormat="1" applyFont="1" applyBorder="1" applyAlignment="1">
      <alignment horizontal="center" vertical="top" wrapText="1"/>
    </xf>
    <xf numFmtId="2" fontId="5" fillId="0" borderId="9" xfId="4" applyNumberFormat="1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2" fontId="5" fillId="0" borderId="3" xfId="4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0" xfId="4" applyFont="1" applyFill="1" applyAlignment="1">
      <alignment vertical="top" wrapText="1"/>
    </xf>
    <xf numFmtId="2" fontId="5" fillId="0" borderId="9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1" fontId="5" fillId="0" borderId="9" xfId="0" applyNumberFormat="1" applyFont="1" applyBorder="1" applyAlignment="1">
      <alignment horizontal="center" vertical="top" wrapText="1"/>
    </xf>
  </cellXfs>
  <cellStyles count="7">
    <cellStyle name="Excel Built-in Note" xfId="6"/>
    <cellStyle name="Normal" xfId="0" builtinId="0"/>
    <cellStyle name="Normal 2" xfId="1"/>
    <cellStyle name="Normal 3" xfId="2"/>
    <cellStyle name="Normal 3 2" xfId="3"/>
    <cellStyle name="Normal 4" xfId="4"/>
    <cellStyle name="Style 1" xfId="5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2"/>
  <sheetViews>
    <sheetView view="pageBreakPreview" zoomScaleNormal="100" zoomScaleSheetLayoutView="100" zoomScalePageLayoutView="80" workbookViewId="0">
      <selection activeCell="D12" sqref="D12"/>
    </sheetView>
  </sheetViews>
  <sheetFormatPr defaultColWidth="9.33203125" defaultRowHeight="15"/>
  <cols>
    <col min="1" max="1" width="10.5" style="1" customWidth="1"/>
    <col min="2" max="2" width="85.6640625" style="2" customWidth="1"/>
    <col min="3" max="3" width="9.33203125" style="1"/>
    <col min="4" max="9" width="30.5" style="1" customWidth="1"/>
    <col min="10" max="16384" width="9.33203125" style="1"/>
  </cols>
  <sheetData>
    <row r="1" spans="1:241" s="4" customFormat="1" ht="43.7" customHeight="1">
      <c r="A1" s="115" t="s">
        <v>0</v>
      </c>
      <c r="B1" s="115"/>
      <c r="C1" s="11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s="4" customFormat="1" ht="15.75">
      <c r="A2" s="116" t="s">
        <v>1</v>
      </c>
      <c r="B2" s="116"/>
      <c r="C2" s="1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</row>
    <row r="3" spans="1:241" s="4" customFormat="1" ht="15.75">
      <c r="A3" s="116" t="s">
        <v>118</v>
      </c>
      <c r="B3" s="116"/>
      <c r="C3" s="1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</row>
    <row r="4" spans="1:241" s="4" customFormat="1" ht="15.75">
      <c r="A4" s="116" t="s">
        <v>3</v>
      </c>
      <c r="B4" s="116"/>
      <c r="C4" s="1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</row>
    <row r="5" spans="1:241" s="4" customFormat="1" ht="15.75">
      <c r="A5" s="116" t="s">
        <v>4</v>
      </c>
      <c r="B5" s="116"/>
      <c r="C5" s="11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</row>
    <row r="6" spans="1:241" s="4" customFormat="1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</row>
    <row r="7" spans="1:241" ht="15.75">
      <c r="A7" s="9"/>
      <c r="B7" s="10" t="s">
        <v>119</v>
      </c>
      <c r="C7" s="11"/>
      <c r="D7" s="13"/>
      <c r="E7" s="14"/>
    </row>
    <row r="8" spans="1:241" s="19" customFormat="1">
      <c r="A8" s="15">
        <v>1</v>
      </c>
      <c r="B8" s="16" t="s">
        <v>120</v>
      </c>
      <c r="C8" s="17" t="s">
        <v>122</v>
      </c>
      <c r="D8" s="18">
        <f>АРХ!L58</f>
        <v>0</v>
      </c>
    </row>
    <row r="9" spans="1:241" s="19" customFormat="1">
      <c r="A9" s="15">
        <v>2</v>
      </c>
      <c r="B9" s="16" t="s">
        <v>121</v>
      </c>
      <c r="C9" s="17" t="s">
        <v>122</v>
      </c>
      <c r="D9" s="18">
        <f>' HVAC'!F81</f>
        <v>0</v>
      </c>
    </row>
    <row r="10" spans="1:241" s="19" customFormat="1">
      <c r="A10" s="15">
        <v>3</v>
      </c>
      <c r="B10" s="16" t="s">
        <v>123</v>
      </c>
      <c r="C10" s="17" t="s">
        <v>122</v>
      </c>
      <c r="D10" s="22">
        <f>' EЛЕКТРО'!I30</f>
        <v>0</v>
      </c>
    </row>
    <row r="11" spans="1:241">
      <c r="A11" s="39"/>
      <c r="C11" s="28"/>
      <c r="D11" s="28"/>
      <c r="E11" s="28"/>
    </row>
    <row r="12" spans="1:241">
      <c r="B12" s="2" t="s">
        <v>124</v>
      </c>
      <c r="D12" s="36">
        <f>D10+D9+D8</f>
        <v>0</v>
      </c>
    </row>
  </sheetData>
  <mergeCells count="5">
    <mergeCell ref="A1:C1"/>
    <mergeCell ref="A2:C2"/>
    <mergeCell ref="A3:C3"/>
    <mergeCell ref="A4:C4"/>
    <mergeCell ref="A5:C5"/>
  </mergeCells>
  <pageMargins left="1" right="0.25" top="0.75" bottom="0.5" header="0.511811023622047" footer="0.3"/>
  <pageSetup paperSize="9" scale="40" orientation="landscape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0"/>
  <sheetViews>
    <sheetView tabSelected="1" view="pageBreakPreview" topLeftCell="A25" zoomScaleNormal="100" zoomScaleSheetLayoutView="100" zoomScalePageLayoutView="80" workbookViewId="0">
      <selection activeCell="B16" sqref="B16"/>
    </sheetView>
  </sheetViews>
  <sheetFormatPr defaultColWidth="9.33203125" defaultRowHeight="15"/>
  <cols>
    <col min="1" max="1" width="10.5" style="1" customWidth="1"/>
    <col min="2" max="2" width="85.6640625" style="2" customWidth="1"/>
    <col min="3" max="3" width="9.33203125" style="1"/>
    <col min="4" max="4" width="23.33203125" style="1" customWidth="1"/>
    <col min="5" max="5" width="22" style="1" customWidth="1"/>
    <col min="6" max="6" width="19.33203125" style="1" customWidth="1"/>
    <col min="7" max="7" width="23.5" style="1" customWidth="1"/>
    <col min="8" max="9" width="18.6640625" style="1" customWidth="1"/>
    <col min="10" max="10" width="23.33203125" style="1" customWidth="1"/>
    <col min="11" max="11" width="27.6640625" style="28" customWidth="1"/>
    <col min="12" max="12" width="22.5" style="28" customWidth="1"/>
    <col min="13" max="13" width="100.6640625" style="1" customWidth="1"/>
    <col min="14" max="14" width="14.6640625" style="1" customWidth="1"/>
    <col min="15" max="15" width="15.6640625" style="1" customWidth="1"/>
    <col min="16" max="16384" width="9.33203125" style="1"/>
  </cols>
  <sheetData>
    <row r="1" spans="1:247" s="4" customFormat="1" ht="43.7" customHeight="1">
      <c r="A1" s="115" t="s">
        <v>0</v>
      </c>
      <c r="B1" s="115"/>
      <c r="C1" s="115"/>
      <c r="D1" s="115"/>
      <c r="E1" s="3"/>
      <c r="F1" s="3"/>
      <c r="G1" s="3"/>
      <c r="H1" s="3"/>
      <c r="I1" s="3"/>
      <c r="J1" s="3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s="4" customFormat="1" ht="15.75">
      <c r="A2" s="116" t="s">
        <v>1</v>
      </c>
      <c r="B2" s="116"/>
      <c r="C2" s="116"/>
      <c r="D2" s="116"/>
      <c r="E2" s="3"/>
      <c r="F2" s="3"/>
      <c r="G2" s="3"/>
      <c r="H2" s="3"/>
      <c r="I2" s="3"/>
      <c r="J2" s="3"/>
      <c r="K2" s="42"/>
      <c r="L2" s="4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4" customFormat="1" ht="15.75">
      <c r="A3" s="116" t="s">
        <v>2</v>
      </c>
      <c r="B3" s="116"/>
      <c r="C3" s="116"/>
      <c r="D3" s="116"/>
      <c r="E3" s="3"/>
      <c r="F3" s="3"/>
      <c r="G3" s="3"/>
      <c r="H3" s="3"/>
      <c r="I3" s="3"/>
      <c r="J3" s="3"/>
      <c r="K3" s="42"/>
      <c r="L3" s="4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</row>
    <row r="4" spans="1:247" s="4" customFormat="1" ht="15.75">
      <c r="A4" s="116" t="s">
        <v>3</v>
      </c>
      <c r="B4" s="116"/>
      <c r="C4" s="116"/>
      <c r="D4" s="116"/>
      <c r="E4" s="3"/>
      <c r="F4" s="3"/>
      <c r="G4" s="3"/>
      <c r="H4" s="3"/>
      <c r="I4" s="3"/>
      <c r="J4" s="3"/>
      <c r="K4" s="42"/>
      <c r="L4" s="4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pans="1:247" s="4" customFormat="1" ht="15.75">
      <c r="A5" s="116" t="s">
        <v>4</v>
      </c>
      <c r="B5" s="116"/>
      <c r="C5" s="116"/>
      <c r="D5" s="116"/>
      <c r="E5" s="3"/>
      <c r="F5" s="3"/>
      <c r="G5" s="3"/>
      <c r="H5" s="3"/>
      <c r="I5" s="3"/>
      <c r="J5" s="3"/>
      <c r="K5" s="42"/>
      <c r="L5" s="4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s="4" customFormat="1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42"/>
      <c r="L6" s="4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15.75">
      <c r="A7" s="6" t="s">
        <v>6</v>
      </c>
      <c r="B7" s="7" t="s">
        <v>125</v>
      </c>
      <c r="C7" s="7" t="s">
        <v>7</v>
      </c>
      <c r="D7" s="8"/>
      <c r="E7" s="7"/>
      <c r="F7" s="8"/>
      <c r="G7" s="7"/>
      <c r="H7" s="7"/>
      <c r="I7" s="7"/>
      <c r="J7" s="66" t="s">
        <v>8</v>
      </c>
      <c r="K7" s="69" t="s">
        <v>126</v>
      </c>
      <c r="L7" s="70" t="s">
        <v>127</v>
      </c>
    </row>
    <row r="8" spans="1:247" ht="31.5">
      <c r="A8" s="9"/>
      <c r="B8" s="10" t="s">
        <v>9</v>
      </c>
      <c r="C8" s="11"/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67"/>
      <c r="K8" s="71" t="s">
        <v>122</v>
      </c>
      <c r="L8" s="93" t="s">
        <v>122</v>
      </c>
    </row>
    <row r="9" spans="1:247" s="19" customFormat="1">
      <c r="A9" s="15">
        <v>1</v>
      </c>
      <c r="B9" s="16" t="s">
        <v>16</v>
      </c>
      <c r="C9" s="17" t="s">
        <v>17</v>
      </c>
      <c r="D9" s="18">
        <v>226</v>
      </c>
      <c r="E9" s="18">
        <v>243</v>
      </c>
      <c r="F9" s="18">
        <v>105.5</v>
      </c>
      <c r="G9" s="18">
        <v>130</v>
      </c>
      <c r="H9" s="18">
        <v>94</v>
      </c>
      <c r="I9" s="18">
        <v>69</v>
      </c>
      <c r="J9" s="100">
        <f>SUM(D9:I9)</f>
        <v>867.5</v>
      </c>
      <c r="K9" s="17"/>
      <c r="L9" s="17">
        <f>J9*K9</f>
        <v>0</v>
      </c>
    </row>
    <row r="10" spans="1:247" s="19" customFormat="1" ht="45">
      <c r="A10" s="15">
        <v>2</v>
      </c>
      <c r="B10" s="16" t="s">
        <v>134</v>
      </c>
      <c r="C10" s="17" t="s">
        <v>17</v>
      </c>
      <c r="D10" s="18">
        <v>226</v>
      </c>
      <c r="E10" s="18">
        <v>243</v>
      </c>
      <c r="F10" s="18">
        <v>105.5</v>
      </c>
      <c r="G10" s="18">
        <v>130</v>
      </c>
      <c r="H10" s="18">
        <v>94</v>
      </c>
      <c r="I10" s="18">
        <v>69</v>
      </c>
      <c r="J10" s="100">
        <f>SUM(D10:I10)</f>
        <v>867.5</v>
      </c>
      <c r="K10" s="17"/>
      <c r="L10" s="17">
        <f t="shared" ref="L10:L56" si="0">J10*K10</f>
        <v>0</v>
      </c>
    </row>
    <row r="11" spans="1:247" s="19" customFormat="1" ht="15.75">
      <c r="A11" s="15">
        <v>3</v>
      </c>
      <c r="B11" s="16" t="s">
        <v>133</v>
      </c>
      <c r="C11" s="17" t="s">
        <v>18</v>
      </c>
      <c r="D11" s="20"/>
      <c r="E11" s="20"/>
      <c r="F11" s="20"/>
      <c r="G11" s="21"/>
      <c r="H11" s="21"/>
      <c r="I11" s="21"/>
      <c r="J11" s="100">
        <v>78</v>
      </c>
      <c r="K11" s="17"/>
      <c r="L11" s="17">
        <f t="shared" si="0"/>
        <v>0</v>
      </c>
    </row>
    <row r="12" spans="1:247" s="19" customFormat="1" ht="33">
      <c r="A12" s="15">
        <v>4</v>
      </c>
      <c r="B12" s="16" t="s">
        <v>19</v>
      </c>
      <c r="C12" s="23" t="s">
        <v>17</v>
      </c>
      <c r="D12" s="99">
        <f>D17+D23+D24</f>
        <v>204</v>
      </c>
      <c r="E12" s="18">
        <v>232</v>
      </c>
      <c r="F12" s="24"/>
      <c r="G12" s="24"/>
      <c r="H12" s="24"/>
      <c r="I12" s="18">
        <v>69.5</v>
      </c>
      <c r="J12" s="68">
        <f>D12+E12+I12</f>
        <v>505.5</v>
      </c>
      <c r="K12" s="17"/>
      <c r="L12" s="17">
        <f t="shared" si="0"/>
        <v>0</v>
      </c>
    </row>
    <row r="13" spans="1:247" s="106" customFormat="1" ht="48">
      <c r="A13" s="15">
        <v>5</v>
      </c>
      <c r="B13" s="101" t="s">
        <v>174</v>
      </c>
      <c r="C13" s="102" t="s">
        <v>17</v>
      </c>
      <c r="D13" s="103">
        <v>30</v>
      </c>
      <c r="E13" s="104"/>
      <c r="F13" s="103">
        <v>94</v>
      </c>
      <c r="G13" s="103">
        <v>116</v>
      </c>
      <c r="H13" s="103">
        <v>86</v>
      </c>
      <c r="I13" s="103">
        <v>103</v>
      </c>
      <c r="J13" s="100">
        <f>D13+F13+G13+H13+I13</f>
        <v>429</v>
      </c>
      <c r="K13" s="105"/>
      <c r="L13" s="105">
        <f t="shared" si="0"/>
        <v>0</v>
      </c>
    </row>
    <row r="14" spans="1:247" s="106" customFormat="1" ht="60">
      <c r="A14" s="15">
        <v>6</v>
      </c>
      <c r="B14" s="101" t="s">
        <v>172</v>
      </c>
      <c r="C14" s="102" t="s">
        <v>23</v>
      </c>
      <c r="D14" s="103">
        <v>96.1</v>
      </c>
      <c r="E14" s="103">
        <v>190.4</v>
      </c>
      <c r="F14" s="103">
        <v>66.5</v>
      </c>
      <c r="G14" s="103">
        <v>68</v>
      </c>
      <c r="H14" s="103">
        <v>45.2</v>
      </c>
      <c r="I14" s="103">
        <v>45</v>
      </c>
      <c r="J14" s="100">
        <f>SUM(D14:I14)</f>
        <v>511.2</v>
      </c>
      <c r="K14" s="105"/>
      <c r="L14" s="105"/>
    </row>
    <row r="15" spans="1:247" s="108" customFormat="1" ht="63">
      <c r="A15" s="15">
        <v>7</v>
      </c>
      <c r="B15" s="25" t="s">
        <v>173</v>
      </c>
      <c r="C15" s="102" t="s">
        <v>17</v>
      </c>
      <c r="D15" s="91">
        <v>57</v>
      </c>
      <c r="E15" s="104"/>
      <c r="F15" s="104"/>
      <c r="G15" s="104"/>
      <c r="H15" s="104"/>
      <c r="I15" s="91">
        <v>14</v>
      </c>
      <c r="J15" s="107">
        <f t="shared" ref="J15:J26" si="1">SUM(D15:I15)</f>
        <v>71</v>
      </c>
      <c r="K15" s="91"/>
      <c r="L15" s="105">
        <f t="shared" si="0"/>
        <v>0</v>
      </c>
    </row>
    <row r="16" spans="1:247" s="108" customFormat="1" ht="30">
      <c r="A16" s="15">
        <v>8</v>
      </c>
      <c r="B16" s="25" t="s">
        <v>20</v>
      </c>
      <c r="C16" s="102" t="s">
        <v>17</v>
      </c>
      <c r="D16" s="91">
        <v>8</v>
      </c>
      <c r="E16" s="104"/>
      <c r="F16" s="104"/>
      <c r="G16" s="104"/>
      <c r="H16" s="104"/>
      <c r="I16" s="91">
        <v>6</v>
      </c>
      <c r="J16" s="107">
        <f t="shared" si="1"/>
        <v>14</v>
      </c>
      <c r="K16" s="91"/>
      <c r="L16" s="105">
        <f t="shared" si="0"/>
        <v>0</v>
      </c>
    </row>
    <row r="17" spans="1:14" s="108" customFormat="1" ht="30">
      <c r="A17" s="15">
        <v>9</v>
      </c>
      <c r="B17" s="25" t="s">
        <v>135</v>
      </c>
      <c r="C17" s="102" t="s">
        <v>17</v>
      </c>
      <c r="D17" s="109">
        <v>182</v>
      </c>
      <c r="E17" s="102">
        <v>184</v>
      </c>
      <c r="F17" s="104"/>
      <c r="G17" s="110"/>
      <c r="H17" s="110"/>
      <c r="I17" s="111">
        <v>61</v>
      </c>
      <c r="J17" s="107">
        <f t="shared" si="1"/>
        <v>427</v>
      </c>
      <c r="K17" s="91"/>
      <c r="L17" s="105">
        <f t="shared" si="0"/>
        <v>0</v>
      </c>
    </row>
    <row r="18" spans="1:14" s="108" customFormat="1" ht="30">
      <c r="A18" s="15">
        <v>10</v>
      </c>
      <c r="B18" s="25" t="s">
        <v>136</v>
      </c>
      <c r="C18" s="102" t="s">
        <v>23</v>
      </c>
      <c r="D18" s="102">
        <v>96.1</v>
      </c>
      <c r="E18" s="102">
        <v>190.4</v>
      </c>
      <c r="F18" s="104"/>
      <c r="G18" s="104"/>
      <c r="H18" s="104"/>
      <c r="I18" s="104"/>
      <c r="J18" s="107">
        <f>SUM(D18:I18)</f>
        <v>286.5</v>
      </c>
      <c r="K18" s="91"/>
      <c r="L18" s="105">
        <f t="shared" si="0"/>
        <v>0</v>
      </c>
    </row>
    <row r="19" spans="1:14" s="108" customFormat="1">
      <c r="A19" s="15">
        <v>11</v>
      </c>
      <c r="B19" s="25" t="s">
        <v>137</v>
      </c>
      <c r="C19" s="102" t="s">
        <v>17</v>
      </c>
      <c r="D19" s="104"/>
      <c r="E19" s="104"/>
      <c r="F19" s="102">
        <v>10.5</v>
      </c>
      <c r="G19" s="102">
        <v>20</v>
      </c>
      <c r="H19" s="102">
        <v>12</v>
      </c>
      <c r="I19" s="102">
        <v>41</v>
      </c>
      <c r="J19" s="107">
        <f t="shared" si="1"/>
        <v>83.5</v>
      </c>
      <c r="K19" s="91"/>
      <c r="L19" s="105">
        <f>J19*K19</f>
        <v>0</v>
      </c>
    </row>
    <row r="20" spans="1:14" s="108" customFormat="1">
      <c r="A20" s="15">
        <v>12</v>
      </c>
      <c r="B20" s="25" t="s">
        <v>138</v>
      </c>
      <c r="C20" s="102" t="s">
        <v>17</v>
      </c>
      <c r="D20" s="102">
        <v>30</v>
      </c>
      <c r="E20" s="104"/>
      <c r="F20" s="102">
        <v>83.5</v>
      </c>
      <c r="G20" s="102">
        <v>96</v>
      </c>
      <c r="H20" s="102">
        <v>74</v>
      </c>
      <c r="I20" s="102">
        <v>62</v>
      </c>
      <c r="J20" s="107">
        <f t="shared" si="1"/>
        <v>345.5</v>
      </c>
      <c r="K20" s="91"/>
      <c r="L20" s="105">
        <f t="shared" si="0"/>
        <v>0</v>
      </c>
    </row>
    <row r="21" spans="1:14" s="108" customFormat="1" ht="30">
      <c r="A21" s="15">
        <v>13</v>
      </c>
      <c r="B21" s="25" t="s">
        <v>139</v>
      </c>
      <c r="C21" s="102" t="s">
        <v>23</v>
      </c>
      <c r="D21" s="104"/>
      <c r="E21" s="104"/>
      <c r="F21" s="102">
        <v>66.5</v>
      </c>
      <c r="G21" s="112">
        <v>68</v>
      </c>
      <c r="H21" s="112">
        <v>45.2</v>
      </c>
      <c r="I21" s="113">
        <v>45</v>
      </c>
      <c r="J21" s="107">
        <f>SUM(D21:I21)</f>
        <v>224.7</v>
      </c>
      <c r="K21" s="91"/>
      <c r="L21" s="105">
        <f t="shared" si="0"/>
        <v>0</v>
      </c>
    </row>
    <row r="22" spans="1:14" ht="30">
      <c r="A22" s="15">
        <v>14</v>
      </c>
      <c r="B22" s="25" t="s">
        <v>21</v>
      </c>
      <c r="C22" s="23" t="s">
        <v>17</v>
      </c>
      <c r="D22" s="23">
        <v>9</v>
      </c>
      <c r="E22" s="24"/>
      <c r="F22" s="24"/>
      <c r="G22" s="27"/>
      <c r="H22" s="27"/>
      <c r="I22" s="28">
        <v>9</v>
      </c>
      <c r="J22" s="37">
        <f t="shared" si="1"/>
        <v>18</v>
      </c>
      <c r="K22" s="26"/>
      <c r="L22" s="17">
        <f t="shared" si="0"/>
        <v>0</v>
      </c>
    </row>
    <row r="23" spans="1:14" ht="30">
      <c r="A23" s="15">
        <v>15</v>
      </c>
      <c r="B23" s="25" t="s">
        <v>22</v>
      </c>
      <c r="C23" s="23" t="s">
        <v>17</v>
      </c>
      <c r="D23" s="23">
        <v>14</v>
      </c>
      <c r="E23" s="23">
        <v>28</v>
      </c>
      <c r="F23" s="24"/>
      <c r="G23" s="24"/>
      <c r="H23" s="24"/>
      <c r="I23" s="24"/>
      <c r="J23" s="37">
        <f t="shared" si="1"/>
        <v>42</v>
      </c>
      <c r="K23" s="26"/>
      <c r="L23" s="17">
        <f t="shared" si="0"/>
        <v>0</v>
      </c>
    </row>
    <row r="24" spans="1:14">
      <c r="A24" s="15">
        <v>16</v>
      </c>
      <c r="B24" s="25" t="s">
        <v>140</v>
      </c>
      <c r="C24" s="23" t="s">
        <v>17</v>
      </c>
      <c r="D24" s="23">
        <v>8</v>
      </c>
      <c r="E24" s="23">
        <v>20</v>
      </c>
      <c r="F24" s="24"/>
      <c r="G24" s="24"/>
      <c r="H24" s="24"/>
      <c r="I24" s="23">
        <v>8.5</v>
      </c>
      <c r="J24" s="37">
        <f t="shared" si="1"/>
        <v>36.5</v>
      </c>
      <c r="K24" s="26"/>
      <c r="L24" s="17">
        <f t="shared" si="0"/>
        <v>0</v>
      </c>
    </row>
    <row r="25" spans="1:14" ht="30">
      <c r="A25" s="15">
        <v>17</v>
      </c>
      <c r="B25" s="25" t="s">
        <v>146</v>
      </c>
      <c r="C25" s="23" t="s">
        <v>17</v>
      </c>
      <c r="D25" s="23">
        <v>57</v>
      </c>
      <c r="E25" s="24"/>
      <c r="F25" s="24"/>
      <c r="G25" s="24"/>
      <c r="H25" s="24"/>
      <c r="I25" s="24"/>
      <c r="J25" s="37"/>
      <c r="K25" s="26"/>
      <c r="L25" s="17"/>
    </row>
    <row r="26" spans="1:14" ht="15.4" customHeight="1">
      <c r="A26" s="15">
        <v>18</v>
      </c>
      <c r="B26" s="25" t="s">
        <v>141</v>
      </c>
      <c r="C26" s="23" t="s">
        <v>23</v>
      </c>
      <c r="D26" s="23">
        <v>7.7</v>
      </c>
      <c r="E26" s="24"/>
      <c r="F26" s="24"/>
      <c r="G26" s="24"/>
      <c r="H26" s="24"/>
      <c r="I26" s="23">
        <v>9.6</v>
      </c>
      <c r="J26" s="37">
        <f t="shared" si="1"/>
        <v>17.3</v>
      </c>
      <c r="K26" s="26"/>
      <c r="L26" s="17">
        <f t="shared" si="0"/>
        <v>0</v>
      </c>
    </row>
    <row r="27" spans="1:14" s="19" customFormat="1">
      <c r="A27" s="15">
        <v>19</v>
      </c>
      <c r="B27" s="16" t="s">
        <v>142</v>
      </c>
      <c r="C27" s="17" t="s">
        <v>23</v>
      </c>
      <c r="D27" s="24"/>
      <c r="E27" s="24"/>
      <c r="F27" s="24"/>
      <c r="G27" s="24"/>
      <c r="H27" s="24"/>
      <c r="I27" s="24"/>
      <c r="J27" s="68">
        <v>170</v>
      </c>
      <c r="K27" s="17"/>
      <c r="L27" s="17">
        <f t="shared" si="0"/>
        <v>0</v>
      </c>
      <c r="M27" s="29"/>
      <c r="N27" s="29"/>
    </row>
    <row r="28" spans="1:14" s="19" customFormat="1">
      <c r="A28" s="15">
        <v>20</v>
      </c>
      <c r="B28" s="16" t="s">
        <v>143</v>
      </c>
      <c r="C28" s="17" t="s">
        <v>23</v>
      </c>
      <c r="D28" s="24"/>
      <c r="E28" s="24"/>
      <c r="F28" s="24"/>
      <c r="G28" s="24"/>
      <c r="H28" s="24"/>
      <c r="I28" s="24"/>
      <c r="J28" s="68">
        <v>110</v>
      </c>
      <c r="K28" s="17"/>
      <c r="L28" s="17">
        <f t="shared" si="0"/>
        <v>0</v>
      </c>
      <c r="M28" s="29"/>
      <c r="N28" s="29"/>
    </row>
    <row r="29" spans="1:14" s="64" customFormat="1" ht="30">
      <c r="A29" s="15">
        <v>21</v>
      </c>
      <c r="B29" s="59" t="s">
        <v>117</v>
      </c>
      <c r="C29" s="17" t="s">
        <v>23</v>
      </c>
      <c r="D29" s="24"/>
      <c r="E29" s="24"/>
      <c r="F29" s="24"/>
      <c r="G29" s="24"/>
      <c r="H29" s="24"/>
      <c r="I29" s="24"/>
      <c r="J29" s="63">
        <v>85</v>
      </c>
      <c r="K29" s="60"/>
      <c r="L29" s="17">
        <f t="shared" si="0"/>
        <v>0</v>
      </c>
      <c r="M29" s="65"/>
      <c r="N29" s="65"/>
    </row>
    <row r="30" spans="1:14" s="64" customFormat="1" ht="45">
      <c r="A30" s="15">
        <v>22</v>
      </c>
      <c r="B30" s="59" t="s">
        <v>145</v>
      </c>
      <c r="C30" s="17" t="s">
        <v>23</v>
      </c>
      <c r="D30" s="24"/>
      <c r="E30" s="24"/>
      <c r="F30" s="24"/>
      <c r="G30" s="24"/>
      <c r="H30" s="24"/>
      <c r="I30" s="24"/>
      <c r="J30" s="63">
        <v>69</v>
      </c>
      <c r="K30" s="60"/>
      <c r="L30" s="17">
        <f t="shared" si="0"/>
        <v>0</v>
      </c>
      <c r="M30" s="65"/>
      <c r="N30" s="65"/>
    </row>
    <row r="31" spans="1:14" s="64" customFormat="1" ht="30">
      <c r="A31" s="15">
        <v>23</v>
      </c>
      <c r="B31" s="59" t="s">
        <v>170</v>
      </c>
      <c r="C31" s="60" t="s">
        <v>23</v>
      </c>
      <c r="D31" s="61">
        <f>34.21</f>
        <v>34.21</v>
      </c>
      <c r="E31" s="61">
        <f>11.25+1.75+2.68</f>
        <v>15.68</v>
      </c>
      <c r="F31" s="62"/>
      <c r="G31" s="62"/>
      <c r="H31" s="62"/>
      <c r="I31" s="61">
        <v>9.17</v>
      </c>
      <c r="J31" s="63">
        <f>SUM(D31:I31)</f>
        <v>59.06</v>
      </c>
      <c r="K31" s="60"/>
      <c r="L31" s="17">
        <f t="shared" si="0"/>
        <v>0</v>
      </c>
      <c r="M31" s="65"/>
      <c r="N31" s="65"/>
    </row>
    <row r="32" spans="1:14" s="64" customFormat="1" ht="30">
      <c r="A32" s="15">
        <v>24</v>
      </c>
      <c r="B32" s="59" t="s">
        <v>171</v>
      </c>
      <c r="C32" s="60" t="s">
        <v>17</v>
      </c>
      <c r="D32" s="61">
        <f>34.21</f>
        <v>34.21</v>
      </c>
      <c r="E32" s="61">
        <f>11.25+1.75+2.68</f>
        <v>15.68</v>
      </c>
      <c r="F32" s="62"/>
      <c r="G32" s="62"/>
      <c r="H32" s="62"/>
      <c r="I32" s="61">
        <v>9.17</v>
      </c>
      <c r="J32" s="63">
        <f>SUM(D32:I32)</f>
        <v>59.06</v>
      </c>
      <c r="K32" s="60"/>
      <c r="L32" s="17"/>
      <c r="M32" s="65"/>
      <c r="N32" s="65"/>
    </row>
    <row r="33" spans="1:14" s="64" customFormat="1" ht="30">
      <c r="A33" s="15">
        <v>25</v>
      </c>
      <c r="B33" s="59" t="s">
        <v>144</v>
      </c>
      <c r="C33" s="60" t="s">
        <v>23</v>
      </c>
      <c r="D33" s="62"/>
      <c r="E33" s="62"/>
      <c r="F33" s="61">
        <v>17.809999999999999</v>
      </c>
      <c r="G33" s="61">
        <v>12.73</v>
      </c>
      <c r="H33" s="61">
        <v>11.94</v>
      </c>
      <c r="I33" s="61">
        <v>8.3000000000000007</v>
      </c>
      <c r="J33" s="63">
        <f>SUM(D33:I33)</f>
        <v>50.78</v>
      </c>
      <c r="K33" s="60"/>
      <c r="L33" s="17">
        <f t="shared" si="0"/>
        <v>0</v>
      </c>
      <c r="M33" s="65"/>
      <c r="N33" s="65"/>
    </row>
    <row r="34" spans="1:14" s="19" customFormat="1" ht="15.75">
      <c r="A34" s="30"/>
      <c r="B34" s="31" t="s">
        <v>24</v>
      </c>
      <c r="C34" s="32"/>
      <c r="D34" s="58"/>
      <c r="E34" s="58"/>
      <c r="F34" s="58"/>
      <c r="G34" s="33"/>
      <c r="H34" s="33"/>
      <c r="I34" s="33"/>
      <c r="J34" s="34"/>
      <c r="K34" s="92"/>
      <c r="L34" s="92"/>
      <c r="M34" s="29"/>
      <c r="N34" s="29"/>
    </row>
    <row r="35" spans="1:14" ht="33">
      <c r="A35" s="9">
        <v>1</v>
      </c>
      <c r="B35" s="114" t="s">
        <v>148</v>
      </c>
      <c r="C35" s="23" t="s">
        <v>25</v>
      </c>
      <c r="D35" s="23">
        <v>4</v>
      </c>
      <c r="E35" s="23">
        <v>4</v>
      </c>
      <c r="F35" s="23">
        <v>1</v>
      </c>
      <c r="G35" s="24"/>
      <c r="H35" s="24"/>
      <c r="I35" s="24"/>
      <c r="J35" s="119">
        <f t="shared" ref="J35:J56" si="2">SUM(D35:I35)</f>
        <v>9</v>
      </c>
      <c r="K35" s="26"/>
      <c r="L35" s="17">
        <f t="shared" si="0"/>
        <v>0</v>
      </c>
    </row>
    <row r="36" spans="1:14" ht="30">
      <c r="A36" s="9">
        <v>2</v>
      </c>
      <c r="B36" s="114" t="s">
        <v>149</v>
      </c>
      <c r="C36" s="23" t="s">
        <v>25</v>
      </c>
      <c r="D36" s="23">
        <v>1</v>
      </c>
      <c r="E36" s="24"/>
      <c r="F36" s="24"/>
      <c r="G36" s="24"/>
      <c r="H36" s="24"/>
      <c r="I36" s="24"/>
      <c r="J36" s="119">
        <f t="shared" si="2"/>
        <v>1</v>
      </c>
      <c r="K36" s="26"/>
      <c r="L36" s="17">
        <f t="shared" si="0"/>
        <v>0</v>
      </c>
    </row>
    <row r="37" spans="1:14">
      <c r="A37" s="9">
        <v>3</v>
      </c>
      <c r="B37" s="114" t="s">
        <v>150</v>
      </c>
      <c r="C37" s="23" t="s">
        <v>25</v>
      </c>
      <c r="D37" s="24"/>
      <c r="E37" s="24"/>
      <c r="F37" s="24"/>
      <c r="G37" s="24"/>
      <c r="H37" s="23">
        <v>2</v>
      </c>
      <c r="I37" s="24"/>
      <c r="J37" s="119">
        <f t="shared" si="2"/>
        <v>2</v>
      </c>
      <c r="K37" s="26"/>
      <c r="L37" s="17">
        <f t="shared" si="0"/>
        <v>0</v>
      </c>
    </row>
    <row r="38" spans="1:14">
      <c r="A38" s="9">
        <v>4</v>
      </c>
      <c r="B38" s="114" t="s">
        <v>151</v>
      </c>
      <c r="C38" s="23" t="s">
        <v>25</v>
      </c>
      <c r="D38" s="24"/>
      <c r="E38" s="23">
        <v>6</v>
      </c>
      <c r="F38" s="24"/>
      <c r="G38" s="24"/>
      <c r="H38" s="24"/>
      <c r="I38" s="24"/>
      <c r="J38" s="119">
        <f t="shared" si="2"/>
        <v>6</v>
      </c>
      <c r="K38" s="26"/>
      <c r="L38" s="17">
        <f t="shared" si="0"/>
        <v>0</v>
      </c>
    </row>
    <row r="39" spans="1:14">
      <c r="A39" s="9">
        <v>5</v>
      </c>
      <c r="B39" s="114" t="s">
        <v>152</v>
      </c>
      <c r="C39" s="23" t="s">
        <v>25</v>
      </c>
      <c r="D39" s="24"/>
      <c r="E39" s="23">
        <v>5</v>
      </c>
      <c r="F39" s="23">
        <v>3</v>
      </c>
      <c r="G39" s="24"/>
      <c r="H39" s="24"/>
      <c r="I39" s="24"/>
      <c r="J39" s="119">
        <f t="shared" si="2"/>
        <v>8</v>
      </c>
      <c r="K39" s="26"/>
      <c r="L39" s="17">
        <f t="shared" si="0"/>
        <v>0</v>
      </c>
    </row>
    <row r="40" spans="1:14">
      <c r="A40" s="9">
        <v>6</v>
      </c>
      <c r="B40" s="114" t="s">
        <v>153</v>
      </c>
      <c r="C40" s="23" t="s">
        <v>25</v>
      </c>
      <c r="D40" s="24"/>
      <c r="E40" s="24"/>
      <c r="F40" s="24"/>
      <c r="G40" s="23">
        <v>1</v>
      </c>
      <c r="H40" s="24"/>
      <c r="I40" s="24"/>
      <c r="J40" s="119">
        <f t="shared" si="2"/>
        <v>1</v>
      </c>
      <c r="K40" s="26"/>
      <c r="L40" s="17">
        <f t="shared" si="0"/>
        <v>0</v>
      </c>
    </row>
    <row r="41" spans="1:14" ht="18" customHeight="1">
      <c r="A41" s="9">
        <v>7</v>
      </c>
      <c r="B41" s="114" t="s">
        <v>154</v>
      </c>
      <c r="C41" s="23" t="s">
        <v>25</v>
      </c>
      <c r="D41" s="24"/>
      <c r="E41" s="24"/>
      <c r="F41" s="24"/>
      <c r="G41" s="24"/>
      <c r="H41" s="23">
        <v>1</v>
      </c>
      <c r="I41" s="24"/>
      <c r="J41" s="119">
        <f t="shared" si="2"/>
        <v>1</v>
      </c>
      <c r="K41" s="26"/>
      <c r="L41" s="17">
        <f t="shared" si="0"/>
        <v>0</v>
      </c>
    </row>
    <row r="42" spans="1:14">
      <c r="A42" s="9">
        <v>8</v>
      </c>
      <c r="B42" s="114" t="s">
        <v>155</v>
      </c>
      <c r="C42" s="23" t="s">
        <v>25</v>
      </c>
      <c r="D42" s="24"/>
      <c r="E42" s="24"/>
      <c r="F42" s="24"/>
      <c r="G42" s="24"/>
      <c r="H42" s="23">
        <v>1</v>
      </c>
      <c r="I42" s="24"/>
      <c r="J42" s="119">
        <f t="shared" si="2"/>
        <v>1</v>
      </c>
      <c r="K42" s="26"/>
      <c r="L42" s="17">
        <f t="shared" si="0"/>
        <v>0</v>
      </c>
    </row>
    <row r="43" spans="1:14">
      <c r="A43" s="9">
        <v>9</v>
      </c>
      <c r="B43" s="114" t="s">
        <v>156</v>
      </c>
      <c r="C43" s="23" t="s">
        <v>25</v>
      </c>
      <c r="D43" s="24"/>
      <c r="E43" s="24"/>
      <c r="F43" s="24"/>
      <c r="G43" s="24"/>
      <c r="H43" s="24"/>
      <c r="I43" s="23">
        <v>2</v>
      </c>
      <c r="J43" s="119">
        <f t="shared" si="2"/>
        <v>2</v>
      </c>
      <c r="K43" s="26"/>
      <c r="L43" s="17">
        <f t="shared" si="0"/>
        <v>0</v>
      </c>
    </row>
    <row r="44" spans="1:14">
      <c r="A44" s="9">
        <v>10</v>
      </c>
      <c r="B44" s="114" t="s">
        <v>157</v>
      </c>
      <c r="C44" s="23" t="s">
        <v>25</v>
      </c>
      <c r="D44" s="24"/>
      <c r="E44" s="24"/>
      <c r="F44" s="24"/>
      <c r="G44" s="24"/>
      <c r="H44" s="24"/>
      <c r="I44" s="23">
        <v>1</v>
      </c>
      <c r="J44" s="119">
        <f t="shared" si="2"/>
        <v>1</v>
      </c>
      <c r="K44" s="26"/>
      <c r="L44" s="17">
        <f t="shared" si="0"/>
        <v>0</v>
      </c>
    </row>
    <row r="45" spans="1:14">
      <c r="A45" s="9">
        <v>11</v>
      </c>
      <c r="B45" s="114" t="s">
        <v>158</v>
      </c>
      <c r="C45" s="23" t="s">
        <v>25</v>
      </c>
      <c r="D45" s="24"/>
      <c r="E45" s="24"/>
      <c r="F45" s="24"/>
      <c r="G45" s="24"/>
      <c r="H45" s="24"/>
      <c r="I45" s="23">
        <v>1</v>
      </c>
      <c r="J45" s="119">
        <f t="shared" si="2"/>
        <v>1</v>
      </c>
      <c r="K45" s="26"/>
      <c r="L45" s="17">
        <f t="shared" si="0"/>
        <v>0</v>
      </c>
    </row>
    <row r="46" spans="1:14">
      <c r="A46" s="9">
        <v>12</v>
      </c>
      <c r="B46" s="114" t="s">
        <v>159</v>
      </c>
      <c r="C46" s="23" t="s">
        <v>25</v>
      </c>
      <c r="D46" s="24"/>
      <c r="E46" s="24"/>
      <c r="F46" s="24"/>
      <c r="G46" s="24"/>
      <c r="H46" s="24"/>
      <c r="I46" s="23">
        <v>1</v>
      </c>
      <c r="J46" s="119">
        <f t="shared" si="2"/>
        <v>1</v>
      </c>
      <c r="K46" s="26"/>
      <c r="L46" s="17">
        <f t="shared" si="0"/>
        <v>0</v>
      </c>
    </row>
    <row r="47" spans="1:14">
      <c r="A47" s="9">
        <v>13</v>
      </c>
      <c r="B47" s="114" t="s">
        <v>160</v>
      </c>
      <c r="C47" s="23" t="s">
        <v>25</v>
      </c>
      <c r="D47" s="24"/>
      <c r="E47" s="23">
        <v>5</v>
      </c>
      <c r="F47" s="24"/>
      <c r="G47" s="27"/>
      <c r="H47" s="24"/>
      <c r="I47" s="24"/>
      <c r="J47" s="119">
        <f t="shared" si="2"/>
        <v>5</v>
      </c>
      <c r="K47" s="26"/>
      <c r="L47" s="17">
        <f t="shared" si="0"/>
        <v>0</v>
      </c>
    </row>
    <row r="48" spans="1:14">
      <c r="A48" s="9">
        <v>14</v>
      </c>
      <c r="B48" s="114" t="s">
        <v>161</v>
      </c>
      <c r="C48" s="23" t="s">
        <v>25</v>
      </c>
      <c r="D48" s="24"/>
      <c r="E48" s="24"/>
      <c r="F48" s="24"/>
      <c r="G48" s="23">
        <v>1</v>
      </c>
      <c r="H48" s="24"/>
      <c r="I48" s="24"/>
      <c r="J48" s="119">
        <f t="shared" si="2"/>
        <v>1</v>
      </c>
      <c r="K48" s="26"/>
      <c r="L48" s="17">
        <f t="shared" si="0"/>
        <v>0</v>
      </c>
    </row>
    <row r="49" spans="1:12">
      <c r="A49" s="9">
        <v>15</v>
      </c>
      <c r="B49" s="114" t="s">
        <v>162</v>
      </c>
      <c r="C49" s="23" t="s">
        <v>25</v>
      </c>
      <c r="D49" s="24"/>
      <c r="E49" s="24"/>
      <c r="F49" s="24"/>
      <c r="G49" s="27"/>
      <c r="H49" s="24"/>
      <c r="I49" s="23">
        <v>1</v>
      </c>
      <c r="J49" s="119">
        <f t="shared" si="2"/>
        <v>1</v>
      </c>
      <c r="K49" s="26"/>
      <c r="L49" s="17">
        <f t="shared" si="0"/>
        <v>0</v>
      </c>
    </row>
    <row r="50" spans="1:12">
      <c r="A50" s="9"/>
      <c r="B50" s="114" t="s">
        <v>163</v>
      </c>
      <c r="C50" s="23" t="s">
        <v>25</v>
      </c>
      <c r="D50" s="24"/>
      <c r="E50" s="23">
        <v>2</v>
      </c>
      <c r="F50" s="24"/>
      <c r="G50" s="27"/>
      <c r="H50" s="24"/>
      <c r="I50" s="23"/>
      <c r="J50" s="119"/>
      <c r="K50" s="26"/>
      <c r="L50" s="17"/>
    </row>
    <row r="51" spans="1:12" ht="30">
      <c r="A51" s="9">
        <v>16</v>
      </c>
      <c r="B51" s="114" t="s">
        <v>164</v>
      </c>
      <c r="C51" s="23" t="s">
        <v>25</v>
      </c>
      <c r="D51" s="23">
        <v>1</v>
      </c>
      <c r="E51" s="24"/>
      <c r="F51" s="24"/>
      <c r="G51" s="27" t="s">
        <v>147</v>
      </c>
      <c r="H51" s="24"/>
      <c r="I51" s="23">
        <v>1</v>
      </c>
      <c r="J51" s="119">
        <f>SUM(D51:I51)</f>
        <v>2</v>
      </c>
      <c r="K51" s="26"/>
      <c r="L51" s="17">
        <f t="shared" si="0"/>
        <v>0</v>
      </c>
    </row>
    <row r="52" spans="1:12" ht="30">
      <c r="A52" s="9">
        <v>17</v>
      </c>
      <c r="B52" s="114" t="s">
        <v>166</v>
      </c>
      <c r="C52" s="23" t="s">
        <v>25</v>
      </c>
      <c r="D52" s="24"/>
      <c r="E52" s="24"/>
      <c r="F52" s="24"/>
      <c r="G52" s="24"/>
      <c r="H52" s="23">
        <v>1</v>
      </c>
      <c r="I52" s="24"/>
      <c r="J52" s="119">
        <f>SUM(D52:I52)</f>
        <v>1</v>
      </c>
      <c r="K52" s="26"/>
      <c r="L52" s="17">
        <f t="shared" si="0"/>
        <v>0</v>
      </c>
    </row>
    <row r="53" spans="1:12" ht="30">
      <c r="A53" s="9">
        <v>18</v>
      </c>
      <c r="B53" s="114" t="s">
        <v>165</v>
      </c>
      <c r="C53" s="23" t="s">
        <v>25</v>
      </c>
      <c r="D53" s="24"/>
      <c r="E53" s="24"/>
      <c r="F53" s="24"/>
      <c r="G53" s="23">
        <v>1</v>
      </c>
      <c r="H53" s="24"/>
      <c r="I53" s="24"/>
      <c r="J53" s="119">
        <f t="shared" si="2"/>
        <v>1</v>
      </c>
      <c r="K53" s="26"/>
      <c r="L53" s="17">
        <f t="shared" si="0"/>
        <v>0</v>
      </c>
    </row>
    <row r="54" spans="1:12" ht="30">
      <c r="A54" s="9">
        <v>19</v>
      </c>
      <c r="B54" s="114" t="s">
        <v>167</v>
      </c>
      <c r="C54" s="23" t="s">
        <v>25</v>
      </c>
      <c r="D54" s="24"/>
      <c r="E54" s="24"/>
      <c r="F54" s="24"/>
      <c r="G54" s="23">
        <v>2</v>
      </c>
      <c r="H54" s="24"/>
      <c r="I54" s="24"/>
      <c r="J54" s="119">
        <f t="shared" si="2"/>
        <v>2</v>
      </c>
      <c r="K54" s="26"/>
      <c r="L54" s="17">
        <f t="shared" si="0"/>
        <v>0</v>
      </c>
    </row>
    <row r="55" spans="1:12" ht="45">
      <c r="A55" s="9">
        <v>20</v>
      </c>
      <c r="B55" s="114" t="s">
        <v>168</v>
      </c>
      <c r="C55" s="23" t="s">
        <v>25</v>
      </c>
      <c r="D55" s="24"/>
      <c r="E55" s="24"/>
      <c r="F55" s="24"/>
      <c r="G55" s="23">
        <v>1</v>
      </c>
      <c r="H55" s="24"/>
      <c r="I55" s="24"/>
      <c r="J55" s="119">
        <f t="shared" si="2"/>
        <v>1</v>
      </c>
      <c r="K55" s="26"/>
      <c r="L55" s="17">
        <f t="shared" si="0"/>
        <v>0</v>
      </c>
    </row>
    <row r="56" spans="1:12" ht="30">
      <c r="A56" s="9">
        <v>21</v>
      </c>
      <c r="B56" s="114" t="s">
        <v>169</v>
      </c>
      <c r="C56" s="23" t="s">
        <v>25</v>
      </c>
      <c r="D56" s="24"/>
      <c r="E56" s="24"/>
      <c r="F56" s="23">
        <v>1</v>
      </c>
      <c r="G56" s="24"/>
      <c r="H56" s="24"/>
      <c r="I56" s="24"/>
      <c r="J56" s="119">
        <f t="shared" si="2"/>
        <v>1</v>
      </c>
      <c r="K56" s="26"/>
      <c r="L56" s="17">
        <f t="shared" si="0"/>
        <v>0</v>
      </c>
    </row>
    <row r="57" spans="1:12">
      <c r="A57" s="9"/>
      <c r="B57" s="35"/>
      <c r="C57" s="23"/>
      <c r="D57" s="36"/>
      <c r="E57" s="36"/>
      <c r="F57" s="23"/>
      <c r="G57" s="36"/>
      <c r="H57" s="36"/>
      <c r="I57" s="36"/>
      <c r="J57" s="37"/>
      <c r="K57" s="26"/>
      <c r="L57" s="23"/>
    </row>
    <row r="58" spans="1:12" s="77" customFormat="1">
      <c r="A58" s="72"/>
      <c r="B58" s="73" t="s">
        <v>128</v>
      </c>
      <c r="C58" s="74" t="s">
        <v>122</v>
      </c>
      <c r="D58" s="75"/>
      <c r="E58" s="75"/>
      <c r="F58" s="75"/>
      <c r="G58" s="75"/>
      <c r="H58" s="75"/>
      <c r="I58" s="75"/>
      <c r="J58" s="76"/>
      <c r="K58" s="75"/>
      <c r="L58" s="74">
        <f>SUM(L9:L57)</f>
        <v>0</v>
      </c>
    </row>
    <row r="59" spans="1:12">
      <c r="A59" s="39"/>
      <c r="C59" s="28"/>
      <c r="D59" s="28"/>
      <c r="E59" s="28"/>
      <c r="F59" s="28"/>
      <c r="G59" s="28"/>
      <c r="H59" s="28"/>
      <c r="I59" s="28"/>
      <c r="J59" s="28"/>
    </row>
    <row r="60" spans="1:12">
      <c r="A60" s="39"/>
      <c r="C60" s="28"/>
      <c r="D60" s="28"/>
      <c r="E60" s="28"/>
      <c r="F60" s="28"/>
      <c r="G60" s="28"/>
      <c r="H60" s="28"/>
      <c r="I60" s="28"/>
      <c r="J60" s="28"/>
    </row>
  </sheetData>
  <mergeCells count="5">
    <mergeCell ref="A1:D1"/>
    <mergeCell ref="A2:D2"/>
    <mergeCell ref="A3:D3"/>
    <mergeCell ref="A4:D4"/>
    <mergeCell ref="A5:D5"/>
  </mergeCells>
  <pageMargins left="1" right="0.25" top="0.75" bottom="0.5" header="0.511811023622047" footer="0.3"/>
  <pageSetup paperSize="9" scale="40" orientation="landscape" horizontalDpi="300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view="pageBreakPreview" zoomScaleNormal="100" workbookViewId="0">
      <selection activeCell="F9" sqref="F9"/>
    </sheetView>
  </sheetViews>
  <sheetFormatPr defaultColWidth="13.5" defaultRowHeight="15"/>
  <cols>
    <col min="1" max="1" width="9" style="5" customWidth="1"/>
    <col min="2" max="2" width="90" style="3" customWidth="1"/>
    <col min="3" max="3" width="11.6640625" style="3" customWidth="1"/>
    <col min="4" max="4" width="20" style="3" customWidth="1"/>
    <col min="5" max="5" width="27.6640625" style="28" customWidth="1"/>
    <col min="6" max="6" width="22.5" style="28" customWidth="1"/>
    <col min="7" max="247" width="13.5" style="3"/>
    <col min="248" max="251" width="13.33203125" style="4" customWidth="1"/>
    <col min="252" max="252" width="9" style="4" customWidth="1"/>
    <col min="253" max="253" width="90" style="4" customWidth="1"/>
    <col min="254" max="254" width="11.6640625" style="4" customWidth="1"/>
    <col min="255" max="255" width="20" style="4" customWidth="1"/>
    <col min="256" max="256" width="19.5" style="4" customWidth="1"/>
    <col min="257" max="257" width="18" style="4" customWidth="1"/>
    <col min="258" max="258" width="20" style="4" customWidth="1"/>
    <col min="259" max="503" width="13.5" style="4"/>
    <col min="504" max="507" width="13.33203125" style="4" customWidth="1"/>
    <col min="508" max="508" width="9" style="4" customWidth="1"/>
    <col min="509" max="509" width="90" style="4" customWidth="1"/>
    <col min="510" max="510" width="11.6640625" style="4" customWidth="1"/>
    <col min="511" max="511" width="20" style="4" customWidth="1"/>
    <col min="512" max="512" width="19.5" style="4" customWidth="1"/>
    <col min="513" max="513" width="18" style="4" customWidth="1"/>
    <col min="514" max="514" width="20" style="4" customWidth="1"/>
    <col min="515" max="759" width="13.5" style="4"/>
    <col min="760" max="763" width="13.33203125" style="4" customWidth="1"/>
    <col min="764" max="764" width="9" style="4" customWidth="1"/>
    <col min="765" max="765" width="90" style="4" customWidth="1"/>
    <col min="766" max="766" width="11.6640625" style="4" customWidth="1"/>
    <col min="767" max="767" width="20" style="4" customWidth="1"/>
    <col min="768" max="768" width="19.5" style="4" customWidth="1"/>
    <col min="769" max="769" width="18" style="4" customWidth="1"/>
    <col min="770" max="770" width="20" style="4" customWidth="1"/>
    <col min="771" max="1015" width="13.5" style="4"/>
    <col min="1016" max="1019" width="13.33203125" style="4" customWidth="1"/>
    <col min="1020" max="1020" width="9" style="4" customWidth="1"/>
    <col min="1021" max="1021" width="90" style="4" customWidth="1"/>
    <col min="1022" max="1022" width="11.6640625" style="4" customWidth="1"/>
    <col min="1023" max="1023" width="20" style="4" customWidth="1"/>
    <col min="1024" max="1024" width="19.5" style="4" customWidth="1"/>
    <col min="1025" max="1025" width="18" style="4" customWidth="1"/>
    <col min="1026" max="1026" width="20" style="4" customWidth="1"/>
    <col min="1027" max="1271" width="13.5" style="4"/>
    <col min="1272" max="1275" width="13.33203125" style="4" customWidth="1"/>
    <col min="1276" max="1276" width="9" style="4" customWidth="1"/>
    <col min="1277" max="1277" width="90" style="4" customWidth="1"/>
    <col min="1278" max="1278" width="11.6640625" style="4" customWidth="1"/>
    <col min="1279" max="1279" width="20" style="4" customWidth="1"/>
    <col min="1280" max="1280" width="19.5" style="4" customWidth="1"/>
    <col min="1281" max="1281" width="18" style="4" customWidth="1"/>
    <col min="1282" max="1282" width="20" style="4" customWidth="1"/>
    <col min="1283" max="1527" width="13.5" style="4"/>
    <col min="1528" max="1531" width="13.33203125" style="4" customWidth="1"/>
    <col min="1532" max="1532" width="9" style="4" customWidth="1"/>
    <col min="1533" max="1533" width="90" style="4" customWidth="1"/>
    <col min="1534" max="1534" width="11.6640625" style="4" customWidth="1"/>
    <col min="1535" max="1535" width="20" style="4" customWidth="1"/>
    <col min="1536" max="1536" width="19.5" style="4" customWidth="1"/>
    <col min="1537" max="1537" width="18" style="4" customWidth="1"/>
    <col min="1538" max="1538" width="20" style="4" customWidth="1"/>
    <col min="1539" max="1783" width="13.5" style="4"/>
    <col min="1784" max="1787" width="13.33203125" style="4" customWidth="1"/>
    <col min="1788" max="1788" width="9" style="4" customWidth="1"/>
    <col min="1789" max="1789" width="90" style="4" customWidth="1"/>
    <col min="1790" max="1790" width="11.6640625" style="4" customWidth="1"/>
    <col min="1791" max="1791" width="20" style="4" customWidth="1"/>
    <col min="1792" max="1792" width="19.5" style="4" customWidth="1"/>
    <col min="1793" max="1793" width="18" style="4" customWidth="1"/>
    <col min="1794" max="1794" width="20" style="4" customWidth="1"/>
    <col min="1795" max="2039" width="13.5" style="4"/>
    <col min="2040" max="2043" width="13.33203125" style="4" customWidth="1"/>
    <col min="2044" max="2044" width="9" style="4" customWidth="1"/>
    <col min="2045" max="2045" width="90" style="4" customWidth="1"/>
    <col min="2046" max="2046" width="11.6640625" style="4" customWidth="1"/>
    <col min="2047" max="2047" width="20" style="4" customWidth="1"/>
    <col min="2048" max="2048" width="19.5" style="4" customWidth="1"/>
    <col min="2049" max="2049" width="18" style="4" customWidth="1"/>
    <col min="2050" max="2050" width="20" style="4" customWidth="1"/>
    <col min="2051" max="2295" width="13.5" style="4"/>
    <col min="2296" max="2299" width="13.33203125" style="4" customWidth="1"/>
    <col min="2300" max="2300" width="9" style="4" customWidth="1"/>
    <col min="2301" max="2301" width="90" style="4" customWidth="1"/>
    <col min="2302" max="2302" width="11.6640625" style="4" customWidth="1"/>
    <col min="2303" max="2303" width="20" style="4" customWidth="1"/>
    <col min="2304" max="2304" width="19.5" style="4" customWidth="1"/>
    <col min="2305" max="2305" width="18" style="4" customWidth="1"/>
    <col min="2306" max="2306" width="20" style="4" customWidth="1"/>
    <col min="2307" max="2551" width="13.5" style="4"/>
    <col min="2552" max="2555" width="13.33203125" style="4" customWidth="1"/>
    <col min="2556" max="2556" width="9" style="4" customWidth="1"/>
    <col min="2557" max="2557" width="90" style="4" customWidth="1"/>
    <col min="2558" max="2558" width="11.6640625" style="4" customWidth="1"/>
    <col min="2559" max="2559" width="20" style="4" customWidth="1"/>
    <col min="2560" max="2560" width="19.5" style="4" customWidth="1"/>
    <col min="2561" max="2561" width="18" style="4" customWidth="1"/>
    <col min="2562" max="2562" width="20" style="4" customWidth="1"/>
    <col min="2563" max="2807" width="13.5" style="4"/>
    <col min="2808" max="2811" width="13.33203125" style="4" customWidth="1"/>
    <col min="2812" max="2812" width="9" style="4" customWidth="1"/>
    <col min="2813" max="2813" width="90" style="4" customWidth="1"/>
    <col min="2814" max="2814" width="11.6640625" style="4" customWidth="1"/>
    <col min="2815" max="2815" width="20" style="4" customWidth="1"/>
    <col min="2816" max="2816" width="19.5" style="4" customWidth="1"/>
    <col min="2817" max="2817" width="18" style="4" customWidth="1"/>
    <col min="2818" max="2818" width="20" style="4" customWidth="1"/>
    <col min="2819" max="3063" width="13.5" style="4"/>
    <col min="3064" max="3067" width="13.33203125" style="4" customWidth="1"/>
    <col min="3068" max="3068" width="9" style="4" customWidth="1"/>
    <col min="3069" max="3069" width="90" style="4" customWidth="1"/>
    <col min="3070" max="3070" width="11.6640625" style="4" customWidth="1"/>
    <col min="3071" max="3071" width="20" style="4" customWidth="1"/>
    <col min="3072" max="3072" width="19.5" style="4" customWidth="1"/>
    <col min="3073" max="3073" width="18" style="4" customWidth="1"/>
    <col min="3074" max="3074" width="20" style="4" customWidth="1"/>
    <col min="3075" max="3319" width="13.5" style="4"/>
    <col min="3320" max="3323" width="13.33203125" style="4" customWidth="1"/>
    <col min="3324" max="3324" width="9" style="4" customWidth="1"/>
    <col min="3325" max="3325" width="90" style="4" customWidth="1"/>
    <col min="3326" max="3326" width="11.6640625" style="4" customWidth="1"/>
    <col min="3327" max="3327" width="20" style="4" customWidth="1"/>
    <col min="3328" max="3328" width="19.5" style="4" customWidth="1"/>
    <col min="3329" max="3329" width="18" style="4" customWidth="1"/>
    <col min="3330" max="3330" width="20" style="4" customWidth="1"/>
    <col min="3331" max="3575" width="13.5" style="4"/>
    <col min="3576" max="3579" width="13.33203125" style="4" customWidth="1"/>
    <col min="3580" max="3580" width="9" style="4" customWidth="1"/>
    <col min="3581" max="3581" width="90" style="4" customWidth="1"/>
    <col min="3582" max="3582" width="11.6640625" style="4" customWidth="1"/>
    <col min="3583" max="3583" width="20" style="4" customWidth="1"/>
    <col min="3584" max="3584" width="19.5" style="4" customWidth="1"/>
    <col min="3585" max="3585" width="18" style="4" customWidth="1"/>
    <col min="3586" max="3586" width="20" style="4" customWidth="1"/>
    <col min="3587" max="3831" width="13.5" style="4"/>
    <col min="3832" max="3835" width="13.33203125" style="4" customWidth="1"/>
    <col min="3836" max="3836" width="9" style="4" customWidth="1"/>
    <col min="3837" max="3837" width="90" style="4" customWidth="1"/>
    <col min="3838" max="3838" width="11.6640625" style="4" customWidth="1"/>
    <col min="3839" max="3839" width="20" style="4" customWidth="1"/>
    <col min="3840" max="3840" width="19.5" style="4" customWidth="1"/>
    <col min="3841" max="3841" width="18" style="4" customWidth="1"/>
    <col min="3842" max="3842" width="20" style="4" customWidth="1"/>
    <col min="3843" max="4087" width="13.5" style="4"/>
    <col min="4088" max="4091" width="13.33203125" style="4" customWidth="1"/>
    <col min="4092" max="4092" width="9" style="4" customWidth="1"/>
    <col min="4093" max="4093" width="90" style="4" customWidth="1"/>
    <col min="4094" max="4094" width="11.6640625" style="4" customWidth="1"/>
    <col min="4095" max="4095" width="20" style="4" customWidth="1"/>
    <col min="4096" max="4096" width="19.5" style="4" customWidth="1"/>
    <col min="4097" max="4097" width="18" style="4" customWidth="1"/>
    <col min="4098" max="4098" width="20" style="4" customWidth="1"/>
    <col min="4099" max="4343" width="13.5" style="4"/>
    <col min="4344" max="4347" width="13.33203125" style="4" customWidth="1"/>
    <col min="4348" max="4348" width="9" style="4" customWidth="1"/>
    <col min="4349" max="4349" width="90" style="4" customWidth="1"/>
    <col min="4350" max="4350" width="11.6640625" style="4" customWidth="1"/>
    <col min="4351" max="4351" width="20" style="4" customWidth="1"/>
    <col min="4352" max="4352" width="19.5" style="4" customWidth="1"/>
    <col min="4353" max="4353" width="18" style="4" customWidth="1"/>
    <col min="4354" max="4354" width="20" style="4" customWidth="1"/>
    <col min="4355" max="4599" width="13.5" style="4"/>
    <col min="4600" max="4603" width="13.33203125" style="4" customWidth="1"/>
    <col min="4604" max="4604" width="9" style="4" customWidth="1"/>
    <col min="4605" max="4605" width="90" style="4" customWidth="1"/>
    <col min="4606" max="4606" width="11.6640625" style="4" customWidth="1"/>
    <col min="4607" max="4607" width="20" style="4" customWidth="1"/>
    <col min="4608" max="4608" width="19.5" style="4" customWidth="1"/>
    <col min="4609" max="4609" width="18" style="4" customWidth="1"/>
    <col min="4610" max="4610" width="20" style="4" customWidth="1"/>
    <col min="4611" max="4855" width="13.5" style="4"/>
    <col min="4856" max="4859" width="13.33203125" style="4" customWidth="1"/>
    <col min="4860" max="4860" width="9" style="4" customWidth="1"/>
    <col min="4861" max="4861" width="90" style="4" customWidth="1"/>
    <col min="4862" max="4862" width="11.6640625" style="4" customWidth="1"/>
    <col min="4863" max="4863" width="20" style="4" customWidth="1"/>
    <col min="4864" max="4864" width="19.5" style="4" customWidth="1"/>
    <col min="4865" max="4865" width="18" style="4" customWidth="1"/>
    <col min="4866" max="4866" width="20" style="4" customWidth="1"/>
    <col min="4867" max="5111" width="13.5" style="4"/>
    <col min="5112" max="5115" width="13.33203125" style="4" customWidth="1"/>
    <col min="5116" max="5116" width="9" style="4" customWidth="1"/>
    <col min="5117" max="5117" width="90" style="4" customWidth="1"/>
    <col min="5118" max="5118" width="11.6640625" style="4" customWidth="1"/>
    <col min="5119" max="5119" width="20" style="4" customWidth="1"/>
    <col min="5120" max="5120" width="19.5" style="4" customWidth="1"/>
    <col min="5121" max="5121" width="18" style="4" customWidth="1"/>
    <col min="5122" max="5122" width="20" style="4" customWidth="1"/>
    <col min="5123" max="5367" width="13.5" style="4"/>
    <col min="5368" max="5371" width="13.33203125" style="4" customWidth="1"/>
    <col min="5372" max="5372" width="9" style="4" customWidth="1"/>
    <col min="5373" max="5373" width="90" style="4" customWidth="1"/>
    <col min="5374" max="5374" width="11.6640625" style="4" customWidth="1"/>
    <col min="5375" max="5375" width="20" style="4" customWidth="1"/>
    <col min="5376" max="5376" width="19.5" style="4" customWidth="1"/>
    <col min="5377" max="5377" width="18" style="4" customWidth="1"/>
    <col min="5378" max="5378" width="20" style="4" customWidth="1"/>
    <col min="5379" max="5623" width="13.5" style="4"/>
    <col min="5624" max="5627" width="13.33203125" style="4" customWidth="1"/>
    <col min="5628" max="5628" width="9" style="4" customWidth="1"/>
    <col min="5629" max="5629" width="90" style="4" customWidth="1"/>
    <col min="5630" max="5630" width="11.6640625" style="4" customWidth="1"/>
    <col min="5631" max="5631" width="20" style="4" customWidth="1"/>
    <col min="5632" max="5632" width="19.5" style="4" customWidth="1"/>
    <col min="5633" max="5633" width="18" style="4" customWidth="1"/>
    <col min="5634" max="5634" width="20" style="4" customWidth="1"/>
    <col min="5635" max="5879" width="13.5" style="4"/>
    <col min="5880" max="5883" width="13.33203125" style="4" customWidth="1"/>
    <col min="5884" max="5884" width="9" style="4" customWidth="1"/>
    <col min="5885" max="5885" width="90" style="4" customWidth="1"/>
    <col min="5886" max="5886" width="11.6640625" style="4" customWidth="1"/>
    <col min="5887" max="5887" width="20" style="4" customWidth="1"/>
    <col min="5888" max="5888" width="19.5" style="4" customWidth="1"/>
    <col min="5889" max="5889" width="18" style="4" customWidth="1"/>
    <col min="5890" max="5890" width="20" style="4" customWidth="1"/>
    <col min="5891" max="6135" width="13.5" style="4"/>
    <col min="6136" max="6139" width="13.33203125" style="4" customWidth="1"/>
    <col min="6140" max="6140" width="9" style="4" customWidth="1"/>
    <col min="6141" max="6141" width="90" style="4" customWidth="1"/>
    <col min="6142" max="6142" width="11.6640625" style="4" customWidth="1"/>
    <col min="6143" max="6143" width="20" style="4" customWidth="1"/>
    <col min="6144" max="6144" width="19.5" style="4" customWidth="1"/>
    <col min="6145" max="6145" width="18" style="4" customWidth="1"/>
    <col min="6146" max="6146" width="20" style="4" customWidth="1"/>
    <col min="6147" max="6391" width="13.5" style="4"/>
    <col min="6392" max="6395" width="13.33203125" style="4" customWidth="1"/>
    <col min="6396" max="6396" width="9" style="4" customWidth="1"/>
    <col min="6397" max="6397" width="90" style="4" customWidth="1"/>
    <col min="6398" max="6398" width="11.6640625" style="4" customWidth="1"/>
    <col min="6399" max="6399" width="20" style="4" customWidth="1"/>
    <col min="6400" max="6400" width="19.5" style="4" customWidth="1"/>
    <col min="6401" max="6401" width="18" style="4" customWidth="1"/>
    <col min="6402" max="6402" width="20" style="4" customWidth="1"/>
    <col min="6403" max="6647" width="13.5" style="4"/>
    <col min="6648" max="6651" width="13.33203125" style="4" customWidth="1"/>
    <col min="6652" max="6652" width="9" style="4" customWidth="1"/>
    <col min="6653" max="6653" width="90" style="4" customWidth="1"/>
    <col min="6654" max="6654" width="11.6640625" style="4" customWidth="1"/>
    <col min="6655" max="6655" width="20" style="4" customWidth="1"/>
    <col min="6656" max="6656" width="19.5" style="4" customWidth="1"/>
    <col min="6657" max="6657" width="18" style="4" customWidth="1"/>
    <col min="6658" max="6658" width="20" style="4" customWidth="1"/>
    <col min="6659" max="6903" width="13.5" style="4"/>
    <col min="6904" max="6907" width="13.33203125" style="4" customWidth="1"/>
    <col min="6908" max="6908" width="9" style="4" customWidth="1"/>
    <col min="6909" max="6909" width="90" style="4" customWidth="1"/>
    <col min="6910" max="6910" width="11.6640625" style="4" customWidth="1"/>
    <col min="6911" max="6911" width="20" style="4" customWidth="1"/>
    <col min="6912" max="6912" width="19.5" style="4" customWidth="1"/>
    <col min="6913" max="6913" width="18" style="4" customWidth="1"/>
    <col min="6914" max="6914" width="20" style="4" customWidth="1"/>
    <col min="6915" max="7159" width="13.5" style="4"/>
    <col min="7160" max="7163" width="13.33203125" style="4" customWidth="1"/>
    <col min="7164" max="7164" width="9" style="4" customWidth="1"/>
    <col min="7165" max="7165" width="90" style="4" customWidth="1"/>
    <col min="7166" max="7166" width="11.6640625" style="4" customWidth="1"/>
    <col min="7167" max="7167" width="20" style="4" customWidth="1"/>
    <col min="7168" max="7168" width="19.5" style="4" customWidth="1"/>
    <col min="7169" max="7169" width="18" style="4" customWidth="1"/>
    <col min="7170" max="7170" width="20" style="4" customWidth="1"/>
    <col min="7171" max="7415" width="13.5" style="4"/>
    <col min="7416" max="7419" width="13.33203125" style="4" customWidth="1"/>
    <col min="7420" max="7420" width="9" style="4" customWidth="1"/>
    <col min="7421" max="7421" width="90" style="4" customWidth="1"/>
    <col min="7422" max="7422" width="11.6640625" style="4" customWidth="1"/>
    <col min="7423" max="7423" width="20" style="4" customWidth="1"/>
    <col min="7424" max="7424" width="19.5" style="4" customWidth="1"/>
    <col min="7425" max="7425" width="18" style="4" customWidth="1"/>
    <col min="7426" max="7426" width="20" style="4" customWidth="1"/>
    <col min="7427" max="7671" width="13.5" style="4"/>
    <col min="7672" max="7675" width="13.33203125" style="4" customWidth="1"/>
    <col min="7676" max="7676" width="9" style="4" customWidth="1"/>
    <col min="7677" max="7677" width="90" style="4" customWidth="1"/>
    <col min="7678" max="7678" width="11.6640625" style="4" customWidth="1"/>
    <col min="7679" max="7679" width="20" style="4" customWidth="1"/>
    <col min="7680" max="7680" width="19.5" style="4" customWidth="1"/>
    <col min="7681" max="7681" width="18" style="4" customWidth="1"/>
    <col min="7682" max="7682" width="20" style="4" customWidth="1"/>
    <col min="7683" max="7927" width="13.5" style="4"/>
    <col min="7928" max="7931" width="13.33203125" style="4" customWidth="1"/>
    <col min="7932" max="7932" width="9" style="4" customWidth="1"/>
    <col min="7933" max="7933" width="90" style="4" customWidth="1"/>
    <col min="7934" max="7934" width="11.6640625" style="4" customWidth="1"/>
    <col min="7935" max="7935" width="20" style="4" customWidth="1"/>
    <col min="7936" max="7936" width="19.5" style="4" customWidth="1"/>
    <col min="7937" max="7937" width="18" style="4" customWidth="1"/>
    <col min="7938" max="7938" width="20" style="4" customWidth="1"/>
    <col min="7939" max="8183" width="13.5" style="4"/>
    <col min="8184" max="8187" width="13.33203125" style="4" customWidth="1"/>
    <col min="8188" max="8188" width="9" style="4" customWidth="1"/>
    <col min="8189" max="8189" width="90" style="4" customWidth="1"/>
    <col min="8190" max="8190" width="11.6640625" style="4" customWidth="1"/>
    <col min="8191" max="8191" width="20" style="4" customWidth="1"/>
    <col min="8192" max="8192" width="19.5" style="4" customWidth="1"/>
    <col min="8193" max="8193" width="18" style="4" customWidth="1"/>
    <col min="8194" max="8194" width="20" style="4" customWidth="1"/>
    <col min="8195" max="8439" width="13.5" style="4"/>
    <col min="8440" max="8443" width="13.33203125" style="4" customWidth="1"/>
    <col min="8444" max="8444" width="9" style="4" customWidth="1"/>
    <col min="8445" max="8445" width="90" style="4" customWidth="1"/>
    <col min="8446" max="8446" width="11.6640625" style="4" customWidth="1"/>
    <col min="8447" max="8447" width="20" style="4" customWidth="1"/>
    <col min="8448" max="8448" width="19.5" style="4" customWidth="1"/>
    <col min="8449" max="8449" width="18" style="4" customWidth="1"/>
    <col min="8450" max="8450" width="20" style="4" customWidth="1"/>
    <col min="8451" max="8695" width="13.5" style="4"/>
    <col min="8696" max="8699" width="13.33203125" style="4" customWidth="1"/>
    <col min="8700" max="8700" width="9" style="4" customWidth="1"/>
    <col min="8701" max="8701" width="90" style="4" customWidth="1"/>
    <col min="8702" max="8702" width="11.6640625" style="4" customWidth="1"/>
    <col min="8703" max="8703" width="20" style="4" customWidth="1"/>
    <col min="8704" max="8704" width="19.5" style="4" customWidth="1"/>
    <col min="8705" max="8705" width="18" style="4" customWidth="1"/>
    <col min="8706" max="8706" width="20" style="4" customWidth="1"/>
    <col min="8707" max="8951" width="13.5" style="4"/>
    <col min="8952" max="8955" width="13.33203125" style="4" customWidth="1"/>
    <col min="8956" max="8956" width="9" style="4" customWidth="1"/>
    <col min="8957" max="8957" width="90" style="4" customWidth="1"/>
    <col min="8958" max="8958" width="11.6640625" style="4" customWidth="1"/>
    <col min="8959" max="8959" width="20" style="4" customWidth="1"/>
    <col min="8960" max="8960" width="19.5" style="4" customWidth="1"/>
    <col min="8961" max="8961" width="18" style="4" customWidth="1"/>
    <col min="8962" max="8962" width="20" style="4" customWidth="1"/>
    <col min="8963" max="9207" width="13.5" style="4"/>
    <col min="9208" max="9211" width="13.33203125" style="4" customWidth="1"/>
    <col min="9212" max="9212" width="9" style="4" customWidth="1"/>
    <col min="9213" max="9213" width="90" style="4" customWidth="1"/>
    <col min="9214" max="9214" width="11.6640625" style="4" customWidth="1"/>
    <col min="9215" max="9215" width="20" style="4" customWidth="1"/>
    <col min="9216" max="9216" width="19.5" style="4" customWidth="1"/>
    <col min="9217" max="9217" width="18" style="4" customWidth="1"/>
    <col min="9218" max="9218" width="20" style="4" customWidth="1"/>
    <col min="9219" max="9463" width="13.5" style="4"/>
    <col min="9464" max="9467" width="13.33203125" style="4" customWidth="1"/>
    <col min="9468" max="9468" width="9" style="4" customWidth="1"/>
    <col min="9469" max="9469" width="90" style="4" customWidth="1"/>
    <col min="9470" max="9470" width="11.6640625" style="4" customWidth="1"/>
    <col min="9471" max="9471" width="20" style="4" customWidth="1"/>
    <col min="9472" max="9472" width="19.5" style="4" customWidth="1"/>
    <col min="9473" max="9473" width="18" style="4" customWidth="1"/>
    <col min="9474" max="9474" width="20" style="4" customWidth="1"/>
    <col min="9475" max="9719" width="13.5" style="4"/>
    <col min="9720" max="9723" width="13.33203125" style="4" customWidth="1"/>
    <col min="9724" max="9724" width="9" style="4" customWidth="1"/>
    <col min="9725" max="9725" width="90" style="4" customWidth="1"/>
    <col min="9726" max="9726" width="11.6640625" style="4" customWidth="1"/>
    <col min="9727" max="9727" width="20" style="4" customWidth="1"/>
    <col min="9728" max="9728" width="19.5" style="4" customWidth="1"/>
    <col min="9729" max="9729" width="18" style="4" customWidth="1"/>
    <col min="9730" max="9730" width="20" style="4" customWidth="1"/>
    <col min="9731" max="9975" width="13.5" style="4"/>
    <col min="9976" max="9979" width="13.33203125" style="4" customWidth="1"/>
    <col min="9980" max="9980" width="9" style="4" customWidth="1"/>
    <col min="9981" max="9981" width="90" style="4" customWidth="1"/>
    <col min="9982" max="9982" width="11.6640625" style="4" customWidth="1"/>
    <col min="9983" max="9983" width="20" style="4" customWidth="1"/>
    <col min="9984" max="9984" width="19.5" style="4" customWidth="1"/>
    <col min="9985" max="9985" width="18" style="4" customWidth="1"/>
    <col min="9986" max="9986" width="20" style="4" customWidth="1"/>
    <col min="9987" max="10231" width="13.5" style="4"/>
    <col min="10232" max="10235" width="13.33203125" style="4" customWidth="1"/>
    <col min="10236" max="10236" width="9" style="4" customWidth="1"/>
    <col min="10237" max="10237" width="90" style="4" customWidth="1"/>
    <col min="10238" max="10238" width="11.6640625" style="4" customWidth="1"/>
    <col min="10239" max="10239" width="20" style="4" customWidth="1"/>
    <col min="10240" max="10240" width="19.5" style="4" customWidth="1"/>
    <col min="10241" max="10241" width="18" style="4" customWidth="1"/>
    <col min="10242" max="10242" width="20" style="4" customWidth="1"/>
    <col min="10243" max="10487" width="13.5" style="4"/>
    <col min="10488" max="10491" width="13.33203125" style="4" customWidth="1"/>
    <col min="10492" max="10492" width="9" style="4" customWidth="1"/>
    <col min="10493" max="10493" width="90" style="4" customWidth="1"/>
    <col min="10494" max="10494" width="11.6640625" style="4" customWidth="1"/>
    <col min="10495" max="10495" width="20" style="4" customWidth="1"/>
    <col min="10496" max="10496" width="19.5" style="4" customWidth="1"/>
    <col min="10497" max="10497" width="18" style="4" customWidth="1"/>
    <col min="10498" max="10498" width="20" style="4" customWidth="1"/>
    <col min="10499" max="10743" width="13.5" style="4"/>
    <col min="10744" max="10747" width="13.33203125" style="4" customWidth="1"/>
    <col min="10748" max="10748" width="9" style="4" customWidth="1"/>
    <col min="10749" max="10749" width="90" style="4" customWidth="1"/>
    <col min="10750" max="10750" width="11.6640625" style="4" customWidth="1"/>
    <col min="10751" max="10751" width="20" style="4" customWidth="1"/>
    <col min="10752" max="10752" width="19.5" style="4" customWidth="1"/>
    <col min="10753" max="10753" width="18" style="4" customWidth="1"/>
    <col min="10754" max="10754" width="20" style="4" customWidth="1"/>
    <col min="10755" max="10999" width="13.5" style="4"/>
    <col min="11000" max="11003" width="13.33203125" style="4" customWidth="1"/>
    <col min="11004" max="11004" width="9" style="4" customWidth="1"/>
    <col min="11005" max="11005" width="90" style="4" customWidth="1"/>
    <col min="11006" max="11006" width="11.6640625" style="4" customWidth="1"/>
    <col min="11007" max="11007" width="20" style="4" customWidth="1"/>
    <col min="11008" max="11008" width="19.5" style="4" customWidth="1"/>
    <col min="11009" max="11009" width="18" style="4" customWidth="1"/>
    <col min="11010" max="11010" width="20" style="4" customWidth="1"/>
    <col min="11011" max="11255" width="13.5" style="4"/>
    <col min="11256" max="11259" width="13.33203125" style="4" customWidth="1"/>
    <col min="11260" max="11260" width="9" style="4" customWidth="1"/>
    <col min="11261" max="11261" width="90" style="4" customWidth="1"/>
    <col min="11262" max="11262" width="11.6640625" style="4" customWidth="1"/>
    <col min="11263" max="11263" width="20" style="4" customWidth="1"/>
    <col min="11264" max="11264" width="19.5" style="4" customWidth="1"/>
    <col min="11265" max="11265" width="18" style="4" customWidth="1"/>
    <col min="11266" max="11266" width="20" style="4" customWidth="1"/>
    <col min="11267" max="11511" width="13.5" style="4"/>
    <col min="11512" max="11515" width="13.33203125" style="4" customWidth="1"/>
    <col min="11516" max="11516" width="9" style="4" customWidth="1"/>
    <col min="11517" max="11517" width="90" style="4" customWidth="1"/>
    <col min="11518" max="11518" width="11.6640625" style="4" customWidth="1"/>
    <col min="11519" max="11519" width="20" style="4" customWidth="1"/>
    <col min="11520" max="11520" width="19.5" style="4" customWidth="1"/>
    <col min="11521" max="11521" width="18" style="4" customWidth="1"/>
    <col min="11522" max="11522" width="20" style="4" customWidth="1"/>
    <col min="11523" max="11767" width="13.5" style="4"/>
    <col min="11768" max="11771" width="13.33203125" style="4" customWidth="1"/>
    <col min="11772" max="11772" width="9" style="4" customWidth="1"/>
    <col min="11773" max="11773" width="90" style="4" customWidth="1"/>
    <col min="11774" max="11774" width="11.6640625" style="4" customWidth="1"/>
    <col min="11775" max="11775" width="20" style="4" customWidth="1"/>
    <col min="11776" max="11776" width="19.5" style="4" customWidth="1"/>
    <col min="11777" max="11777" width="18" style="4" customWidth="1"/>
    <col min="11778" max="11778" width="20" style="4" customWidth="1"/>
    <col min="11779" max="12023" width="13.5" style="4"/>
    <col min="12024" max="12027" width="13.33203125" style="4" customWidth="1"/>
    <col min="12028" max="12028" width="9" style="4" customWidth="1"/>
    <col min="12029" max="12029" width="90" style="4" customWidth="1"/>
    <col min="12030" max="12030" width="11.6640625" style="4" customWidth="1"/>
    <col min="12031" max="12031" width="20" style="4" customWidth="1"/>
    <col min="12032" max="12032" width="19.5" style="4" customWidth="1"/>
    <col min="12033" max="12033" width="18" style="4" customWidth="1"/>
    <col min="12034" max="12034" width="20" style="4" customWidth="1"/>
    <col min="12035" max="12279" width="13.5" style="4"/>
    <col min="12280" max="12283" width="13.33203125" style="4" customWidth="1"/>
    <col min="12284" max="12284" width="9" style="4" customWidth="1"/>
    <col min="12285" max="12285" width="90" style="4" customWidth="1"/>
    <col min="12286" max="12286" width="11.6640625" style="4" customWidth="1"/>
    <col min="12287" max="12287" width="20" style="4" customWidth="1"/>
    <col min="12288" max="12288" width="19.5" style="4" customWidth="1"/>
    <col min="12289" max="12289" width="18" style="4" customWidth="1"/>
    <col min="12290" max="12290" width="20" style="4" customWidth="1"/>
    <col min="12291" max="12535" width="13.5" style="4"/>
    <col min="12536" max="12539" width="13.33203125" style="4" customWidth="1"/>
    <col min="12540" max="12540" width="9" style="4" customWidth="1"/>
    <col min="12541" max="12541" width="90" style="4" customWidth="1"/>
    <col min="12542" max="12542" width="11.6640625" style="4" customWidth="1"/>
    <col min="12543" max="12543" width="20" style="4" customWidth="1"/>
    <col min="12544" max="12544" width="19.5" style="4" customWidth="1"/>
    <col min="12545" max="12545" width="18" style="4" customWidth="1"/>
    <col min="12546" max="12546" width="20" style="4" customWidth="1"/>
    <col min="12547" max="12791" width="13.5" style="4"/>
    <col min="12792" max="12795" width="13.33203125" style="4" customWidth="1"/>
    <col min="12796" max="12796" width="9" style="4" customWidth="1"/>
    <col min="12797" max="12797" width="90" style="4" customWidth="1"/>
    <col min="12798" max="12798" width="11.6640625" style="4" customWidth="1"/>
    <col min="12799" max="12799" width="20" style="4" customWidth="1"/>
    <col min="12800" max="12800" width="19.5" style="4" customWidth="1"/>
    <col min="12801" max="12801" width="18" style="4" customWidth="1"/>
    <col min="12802" max="12802" width="20" style="4" customWidth="1"/>
    <col min="12803" max="13047" width="13.5" style="4"/>
    <col min="13048" max="13051" width="13.33203125" style="4" customWidth="1"/>
    <col min="13052" max="13052" width="9" style="4" customWidth="1"/>
    <col min="13053" max="13053" width="90" style="4" customWidth="1"/>
    <col min="13054" max="13054" width="11.6640625" style="4" customWidth="1"/>
    <col min="13055" max="13055" width="20" style="4" customWidth="1"/>
    <col min="13056" max="13056" width="19.5" style="4" customWidth="1"/>
    <col min="13057" max="13057" width="18" style="4" customWidth="1"/>
    <col min="13058" max="13058" width="20" style="4" customWidth="1"/>
    <col min="13059" max="13303" width="13.5" style="4"/>
    <col min="13304" max="13307" width="13.33203125" style="4" customWidth="1"/>
    <col min="13308" max="13308" width="9" style="4" customWidth="1"/>
    <col min="13309" max="13309" width="90" style="4" customWidth="1"/>
    <col min="13310" max="13310" width="11.6640625" style="4" customWidth="1"/>
    <col min="13311" max="13311" width="20" style="4" customWidth="1"/>
    <col min="13312" max="13312" width="19.5" style="4" customWidth="1"/>
    <col min="13313" max="13313" width="18" style="4" customWidth="1"/>
    <col min="13314" max="13314" width="20" style="4" customWidth="1"/>
    <col min="13315" max="13559" width="13.5" style="4"/>
    <col min="13560" max="13563" width="13.33203125" style="4" customWidth="1"/>
    <col min="13564" max="13564" width="9" style="4" customWidth="1"/>
    <col min="13565" max="13565" width="90" style="4" customWidth="1"/>
    <col min="13566" max="13566" width="11.6640625" style="4" customWidth="1"/>
    <col min="13567" max="13567" width="20" style="4" customWidth="1"/>
    <col min="13568" max="13568" width="19.5" style="4" customWidth="1"/>
    <col min="13569" max="13569" width="18" style="4" customWidth="1"/>
    <col min="13570" max="13570" width="20" style="4" customWidth="1"/>
    <col min="13571" max="13815" width="13.5" style="4"/>
    <col min="13816" max="13819" width="13.33203125" style="4" customWidth="1"/>
    <col min="13820" max="13820" width="9" style="4" customWidth="1"/>
    <col min="13821" max="13821" width="90" style="4" customWidth="1"/>
    <col min="13822" max="13822" width="11.6640625" style="4" customWidth="1"/>
    <col min="13823" max="13823" width="20" style="4" customWidth="1"/>
    <col min="13824" max="13824" width="19.5" style="4" customWidth="1"/>
    <col min="13825" max="13825" width="18" style="4" customWidth="1"/>
    <col min="13826" max="13826" width="20" style="4" customWidth="1"/>
    <col min="13827" max="14071" width="13.5" style="4"/>
    <col min="14072" max="14075" width="13.33203125" style="4" customWidth="1"/>
    <col min="14076" max="14076" width="9" style="4" customWidth="1"/>
    <col min="14077" max="14077" width="90" style="4" customWidth="1"/>
    <col min="14078" max="14078" width="11.6640625" style="4" customWidth="1"/>
    <col min="14079" max="14079" width="20" style="4" customWidth="1"/>
    <col min="14080" max="14080" width="19.5" style="4" customWidth="1"/>
    <col min="14081" max="14081" width="18" style="4" customWidth="1"/>
    <col min="14082" max="14082" width="20" style="4" customWidth="1"/>
    <col min="14083" max="14327" width="13.5" style="4"/>
    <col min="14328" max="14331" width="13.33203125" style="4" customWidth="1"/>
    <col min="14332" max="14332" width="9" style="4" customWidth="1"/>
    <col min="14333" max="14333" width="90" style="4" customWidth="1"/>
    <col min="14334" max="14334" width="11.6640625" style="4" customWidth="1"/>
    <col min="14335" max="14335" width="20" style="4" customWidth="1"/>
    <col min="14336" max="14336" width="19.5" style="4" customWidth="1"/>
    <col min="14337" max="14337" width="18" style="4" customWidth="1"/>
    <col min="14338" max="14338" width="20" style="4" customWidth="1"/>
    <col min="14339" max="14583" width="13.5" style="4"/>
    <col min="14584" max="14587" width="13.33203125" style="4" customWidth="1"/>
    <col min="14588" max="14588" width="9" style="4" customWidth="1"/>
    <col min="14589" max="14589" width="90" style="4" customWidth="1"/>
    <col min="14590" max="14590" width="11.6640625" style="4" customWidth="1"/>
    <col min="14591" max="14591" width="20" style="4" customWidth="1"/>
    <col min="14592" max="14592" width="19.5" style="4" customWidth="1"/>
    <col min="14593" max="14593" width="18" style="4" customWidth="1"/>
    <col min="14594" max="14594" width="20" style="4" customWidth="1"/>
    <col min="14595" max="14839" width="13.5" style="4"/>
    <col min="14840" max="14843" width="13.33203125" style="4" customWidth="1"/>
    <col min="14844" max="14844" width="9" style="4" customWidth="1"/>
    <col min="14845" max="14845" width="90" style="4" customWidth="1"/>
    <col min="14846" max="14846" width="11.6640625" style="4" customWidth="1"/>
    <col min="14847" max="14847" width="20" style="4" customWidth="1"/>
    <col min="14848" max="14848" width="19.5" style="4" customWidth="1"/>
    <col min="14849" max="14849" width="18" style="4" customWidth="1"/>
    <col min="14850" max="14850" width="20" style="4" customWidth="1"/>
    <col min="14851" max="15095" width="13.5" style="4"/>
    <col min="15096" max="15099" width="13.33203125" style="4" customWidth="1"/>
    <col min="15100" max="15100" width="9" style="4" customWidth="1"/>
    <col min="15101" max="15101" width="90" style="4" customWidth="1"/>
    <col min="15102" max="15102" width="11.6640625" style="4" customWidth="1"/>
    <col min="15103" max="15103" width="20" style="4" customWidth="1"/>
    <col min="15104" max="15104" width="19.5" style="4" customWidth="1"/>
    <col min="15105" max="15105" width="18" style="4" customWidth="1"/>
    <col min="15106" max="15106" width="20" style="4" customWidth="1"/>
    <col min="15107" max="15351" width="13.5" style="4"/>
    <col min="15352" max="15355" width="13.33203125" style="4" customWidth="1"/>
    <col min="15356" max="15356" width="9" style="4" customWidth="1"/>
    <col min="15357" max="15357" width="90" style="4" customWidth="1"/>
    <col min="15358" max="15358" width="11.6640625" style="4" customWidth="1"/>
    <col min="15359" max="15359" width="20" style="4" customWidth="1"/>
    <col min="15360" max="15360" width="19.5" style="4" customWidth="1"/>
    <col min="15361" max="15361" width="18" style="4" customWidth="1"/>
    <col min="15362" max="15362" width="20" style="4" customWidth="1"/>
    <col min="15363" max="15607" width="13.5" style="4"/>
    <col min="15608" max="15611" width="13.33203125" style="4" customWidth="1"/>
    <col min="15612" max="15612" width="9" style="4" customWidth="1"/>
    <col min="15613" max="15613" width="90" style="4" customWidth="1"/>
    <col min="15614" max="15614" width="11.6640625" style="4" customWidth="1"/>
    <col min="15615" max="15615" width="20" style="4" customWidth="1"/>
    <col min="15616" max="15616" width="19.5" style="4" customWidth="1"/>
    <col min="15617" max="15617" width="18" style="4" customWidth="1"/>
    <col min="15618" max="15618" width="20" style="4" customWidth="1"/>
    <col min="15619" max="15863" width="13.5" style="4"/>
    <col min="15864" max="15867" width="13.33203125" style="4" customWidth="1"/>
    <col min="15868" max="15868" width="9" style="4" customWidth="1"/>
    <col min="15869" max="15869" width="90" style="4" customWidth="1"/>
    <col min="15870" max="15870" width="11.6640625" style="4" customWidth="1"/>
    <col min="15871" max="15871" width="20" style="4" customWidth="1"/>
    <col min="15872" max="15872" width="19.5" style="4" customWidth="1"/>
    <col min="15873" max="15873" width="18" style="4" customWidth="1"/>
    <col min="15874" max="15874" width="20" style="4" customWidth="1"/>
    <col min="15875" max="16119" width="13.5" style="4"/>
    <col min="16120" max="16123" width="13.33203125" style="4" customWidth="1"/>
    <col min="16124" max="16124" width="9" style="4" customWidth="1"/>
    <col min="16125" max="16125" width="90" style="4" customWidth="1"/>
    <col min="16126" max="16126" width="11.6640625" style="4" customWidth="1"/>
    <col min="16127" max="16127" width="20" style="4" customWidth="1"/>
    <col min="16128" max="16128" width="19.5" style="4" customWidth="1"/>
    <col min="16129" max="16129" width="18" style="4" customWidth="1"/>
    <col min="16130" max="16130" width="20" style="4" customWidth="1"/>
    <col min="16131" max="16375" width="13.5" style="4"/>
    <col min="16376" max="16384" width="13.33203125" style="4" customWidth="1"/>
  </cols>
  <sheetData>
    <row r="1" spans="1:248" s="40" customFormat="1" ht="54.75" customHeight="1">
      <c r="A1" s="115" t="s">
        <v>0</v>
      </c>
      <c r="B1" s="115"/>
      <c r="C1" s="115"/>
      <c r="D1" s="115"/>
      <c r="E1" s="42"/>
      <c r="F1" s="42"/>
    </row>
    <row r="2" spans="1:248" s="40" customFormat="1" ht="15.75">
      <c r="A2" s="116" t="s">
        <v>1</v>
      </c>
      <c r="B2" s="116"/>
      <c r="C2" s="116"/>
      <c r="D2" s="116"/>
      <c r="E2" s="42"/>
      <c r="F2" s="42"/>
    </row>
    <row r="3" spans="1:248" s="40" customFormat="1" ht="15.75">
      <c r="A3" s="116" t="s">
        <v>2</v>
      </c>
      <c r="B3" s="116"/>
      <c r="C3" s="116"/>
      <c r="D3" s="116"/>
      <c r="E3" s="42"/>
      <c r="F3" s="42"/>
    </row>
    <row r="4" spans="1:248" s="40" customFormat="1" ht="15.75">
      <c r="A4" s="116" t="s">
        <v>3</v>
      </c>
      <c r="B4" s="116"/>
      <c r="C4" s="116"/>
      <c r="D4" s="116"/>
      <c r="E4" s="42"/>
      <c r="F4" s="42"/>
    </row>
    <row r="5" spans="1:248" s="40" customFormat="1" ht="15.75">
      <c r="A5" s="116" t="s">
        <v>4</v>
      </c>
      <c r="B5" s="116"/>
      <c r="C5" s="116"/>
      <c r="D5" s="116"/>
      <c r="E5" s="42"/>
      <c r="F5" s="42"/>
    </row>
    <row r="6" spans="1:248">
      <c r="A6" s="5" t="s">
        <v>5</v>
      </c>
      <c r="E6" s="42"/>
      <c r="F6" s="42"/>
    </row>
    <row r="7" spans="1:248" ht="15.75">
      <c r="A7" s="41" t="s">
        <v>6</v>
      </c>
      <c r="B7" s="41" t="s">
        <v>26</v>
      </c>
      <c r="C7" s="41" t="s">
        <v>27</v>
      </c>
      <c r="D7" s="41" t="s">
        <v>28</v>
      </c>
      <c r="E7" s="69" t="s">
        <v>126</v>
      </c>
      <c r="F7" s="70" t="s">
        <v>127</v>
      </c>
    </row>
    <row r="8" spans="1:248">
      <c r="A8" s="41"/>
      <c r="B8" s="80" t="s">
        <v>29</v>
      </c>
      <c r="C8" s="41"/>
      <c r="D8" s="41"/>
      <c r="E8" s="91" t="s">
        <v>122</v>
      </c>
      <c r="F8" s="23" t="s">
        <v>122</v>
      </c>
      <c r="IN8" s="3"/>
    </row>
    <row r="9" spans="1:248">
      <c r="A9" s="41">
        <v>1</v>
      </c>
      <c r="B9" s="81" t="s">
        <v>30</v>
      </c>
      <c r="C9" s="41" t="s">
        <v>31</v>
      </c>
      <c r="D9" s="41">
        <v>5</v>
      </c>
      <c r="E9" s="17"/>
      <c r="F9" s="17">
        <f>D9*E9</f>
        <v>0</v>
      </c>
      <c r="IN9" s="3"/>
    </row>
    <row r="10" spans="1:248">
      <c r="A10" s="41">
        <f>1+A9</f>
        <v>2</v>
      </c>
      <c r="B10" s="81" t="s">
        <v>32</v>
      </c>
      <c r="C10" s="41" t="s">
        <v>31</v>
      </c>
      <c r="D10" s="41">
        <v>1</v>
      </c>
      <c r="E10" s="17"/>
      <c r="F10" s="17">
        <f t="shared" ref="F10:F73" si="0">D10*E10</f>
        <v>0</v>
      </c>
      <c r="IN10" s="3"/>
    </row>
    <row r="11" spans="1:248">
      <c r="A11" s="41">
        <f>1+A10</f>
        <v>3</v>
      </c>
      <c r="B11" s="81" t="s">
        <v>33</v>
      </c>
      <c r="C11" s="41" t="s">
        <v>31</v>
      </c>
      <c r="D11" s="41">
        <v>2</v>
      </c>
      <c r="E11" s="17"/>
      <c r="F11" s="17">
        <f t="shared" si="0"/>
        <v>0</v>
      </c>
      <c r="IN11" s="3"/>
    </row>
    <row r="12" spans="1:248">
      <c r="A12" s="41">
        <f>1+A11</f>
        <v>4</v>
      </c>
      <c r="B12" s="81" t="s">
        <v>34</v>
      </c>
      <c r="C12" s="41" t="s">
        <v>31</v>
      </c>
      <c r="D12" s="41">
        <v>2</v>
      </c>
      <c r="E12" s="17"/>
      <c r="F12" s="17">
        <f t="shared" si="0"/>
        <v>0</v>
      </c>
      <c r="IN12" s="3"/>
    </row>
    <row r="13" spans="1:248">
      <c r="A13" s="41"/>
      <c r="B13" s="82"/>
      <c r="C13" s="41"/>
      <c r="D13" s="41"/>
      <c r="E13" s="17"/>
      <c r="F13" s="17">
        <f t="shared" si="0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8">
      <c r="A14" s="41"/>
      <c r="B14" s="80" t="s">
        <v>35</v>
      </c>
      <c r="C14" s="41"/>
      <c r="D14" s="41"/>
      <c r="E14" s="26"/>
      <c r="F14" s="17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8" ht="15.75">
      <c r="A15" s="83"/>
      <c r="B15" s="84" t="s">
        <v>36</v>
      </c>
      <c r="C15" s="85"/>
      <c r="D15" s="86"/>
      <c r="E15" s="26"/>
      <c r="F15" s="17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8" ht="30">
      <c r="A16" s="41">
        <v>1</v>
      </c>
      <c r="B16" s="43" t="s">
        <v>37</v>
      </c>
      <c r="C16" s="41" t="s">
        <v>31</v>
      </c>
      <c r="D16" s="41">
        <v>1</v>
      </c>
      <c r="E16" s="26"/>
      <c r="F16" s="17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6" s="4" customFormat="1" ht="30">
      <c r="A17" s="41">
        <f t="shared" ref="A17:A34" si="1">A16+1</f>
        <v>2</v>
      </c>
      <c r="B17" s="43" t="s">
        <v>38</v>
      </c>
      <c r="C17" s="41" t="s">
        <v>31</v>
      </c>
      <c r="D17" s="41">
        <v>5</v>
      </c>
      <c r="E17" s="26"/>
      <c r="F17" s="17">
        <f>D17*E17</f>
        <v>0</v>
      </c>
    </row>
    <row r="18" spans="1:6" s="4" customFormat="1" ht="30">
      <c r="A18" s="41">
        <f t="shared" si="1"/>
        <v>3</v>
      </c>
      <c r="B18" s="43" t="s">
        <v>39</v>
      </c>
      <c r="C18" s="41" t="s">
        <v>31</v>
      </c>
      <c r="D18" s="41">
        <v>1</v>
      </c>
      <c r="E18" s="26"/>
      <c r="F18" s="17">
        <f t="shared" si="0"/>
        <v>0</v>
      </c>
    </row>
    <row r="19" spans="1:6" s="4" customFormat="1" ht="30">
      <c r="A19" s="41">
        <f t="shared" si="1"/>
        <v>4</v>
      </c>
      <c r="B19" s="43" t="s">
        <v>40</v>
      </c>
      <c r="C19" s="41" t="s">
        <v>31</v>
      </c>
      <c r="D19" s="41">
        <v>6</v>
      </c>
      <c r="E19" s="26"/>
      <c r="F19" s="17">
        <f t="shared" si="0"/>
        <v>0</v>
      </c>
    </row>
    <row r="20" spans="1:6" s="4" customFormat="1">
      <c r="A20" s="41">
        <f t="shared" si="1"/>
        <v>5</v>
      </c>
      <c r="B20" s="43" t="s">
        <v>41</v>
      </c>
      <c r="C20" s="41" t="s">
        <v>31</v>
      </c>
      <c r="D20" s="41">
        <v>1</v>
      </c>
      <c r="E20" s="26"/>
      <c r="F20" s="17">
        <f t="shared" si="0"/>
        <v>0</v>
      </c>
    </row>
    <row r="21" spans="1:6" s="4" customFormat="1">
      <c r="A21" s="41">
        <f t="shared" si="1"/>
        <v>6</v>
      </c>
      <c r="B21" s="43" t="s">
        <v>42</v>
      </c>
      <c r="C21" s="41" t="s">
        <v>43</v>
      </c>
      <c r="D21" s="41">
        <v>3</v>
      </c>
      <c r="E21" s="26"/>
      <c r="F21" s="17">
        <f t="shared" si="0"/>
        <v>0</v>
      </c>
    </row>
    <row r="22" spans="1:6" s="4" customFormat="1">
      <c r="A22" s="41">
        <f t="shared" si="1"/>
        <v>7</v>
      </c>
      <c r="B22" s="43" t="s">
        <v>44</v>
      </c>
      <c r="C22" s="41" t="s">
        <v>43</v>
      </c>
      <c r="D22" s="41">
        <v>8</v>
      </c>
      <c r="E22" s="26"/>
      <c r="F22" s="17">
        <f t="shared" si="0"/>
        <v>0</v>
      </c>
    </row>
    <row r="23" spans="1:6" s="4" customFormat="1">
      <c r="A23" s="41">
        <f t="shared" si="1"/>
        <v>8</v>
      </c>
      <c r="B23" s="43" t="s">
        <v>45</v>
      </c>
      <c r="C23" s="41" t="s">
        <v>46</v>
      </c>
      <c r="D23" s="41">
        <v>40</v>
      </c>
      <c r="E23" s="17"/>
      <c r="F23" s="17">
        <f t="shared" si="0"/>
        <v>0</v>
      </c>
    </row>
    <row r="24" spans="1:6" s="4" customFormat="1">
      <c r="A24" s="41">
        <f t="shared" si="1"/>
        <v>9</v>
      </c>
      <c r="B24" s="43" t="s">
        <v>47</v>
      </c>
      <c r="C24" s="41" t="s">
        <v>46</v>
      </c>
      <c r="D24" s="41">
        <v>20</v>
      </c>
      <c r="E24" s="17"/>
      <c r="F24" s="17">
        <f t="shared" si="0"/>
        <v>0</v>
      </c>
    </row>
    <row r="25" spans="1:6" s="4" customFormat="1">
      <c r="A25" s="41">
        <f t="shared" si="1"/>
        <v>10</v>
      </c>
      <c r="B25" s="43" t="s">
        <v>48</v>
      </c>
      <c r="C25" s="41" t="s">
        <v>46</v>
      </c>
      <c r="D25" s="41">
        <v>88</v>
      </c>
      <c r="E25" s="17"/>
      <c r="F25" s="17">
        <f>D25*E25</f>
        <v>0</v>
      </c>
    </row>
    <row r="26" spans="1:6" s="4" customFormat="1">
      <c r="A26" s="41">
        <f t="shared" si="1"/>
        <v>11</v>
      </c>
      <c r="B26" s="43" t="s">
        <v>49</v>
      </c>
      <c r="C26" s="41" t="s">
        <v>46</v>
      </c>
      <c r="D26" s="41">
        <v>5</v>
      </c>
      <c r="E26" s="60"/>
      <c r="F26" s="17">
        <f t="shared" si="0"/>
        <v>0</v>
      </c>
    </row>
    <row r="27" spans="1:6" s="4" customFormat="1">
      <c r="A27" s="41">
        <f t="shared" si="1"/>
        <v>12</v>
      </c>
      <c r="B27" s="43" t="s">
        <v>50</v>
      </c>
      <c r="C27" s="41" t="s">
        <v>46</v>
      </c>
      <c r="D27" s="41">
        <v>23</v>
      </c>
      <c r="E27" s="60"/>
      <c r="F27" s="17">
        <f t="shared" si="0"/>
        <v>0</v>
      </c>
    </row>
    <row r="28" spans="1:6" s="4" customFormat="1">
      <c r="A28" s="41">
        <f t="shared" si="1"/>
        <v>13</v>
      </c>
      <c r="B28" s="43" t="s">
        <v>51</v>
      </c>
      <c r="C28" s="41" t="s">
        <v>46</v>
      </c>
      <c r="D28" s="41">
        <v>36</v>
      </c>
      <c r="E28" s="60"/>
      <c r="F28" s="17">
        <f t="shared" si="0"/>
        <v>0</v>
      </c>
    </row>
    <row r="29" spans="1:6" s="4" customFormat="1">
      <c r="A29" s="41">
        <f t="shared" si="1"/>
        <v>14</v>
      </c>
      <c r="B29" s="43" t="s">
        <v>52</v>
      </c>
      <c r="C29" s="41" t="s">
        <v>53</v>
      </c>
      <c r="D29" s="41">
        <v>15.5</v>
      </c>
      <c r="E29" s="60"/>
      <c r="F29" s="17">
        <f t="shared" si="0"/>
        <v>0</v>
      </c>
    </row>
    <row r="30" spans="1:6" s="4" customFormat="1">
      <c r="A30" s="41">
        <f t="shared" si="1"/>
        <v>15</v>
      </c>
      <c r="B30" s="43" t="s">
        <v>54</v>
      </c>
      <c r="C30" s="41" t="s">
        <v>46</v>
      </c>
      <c r="D30" s="41">
        <f>SUM(D23:D28)</f>
        <v>212</v>
      </c>
      <c r="E30" s="17"/>
      <c r="F30" s="17"/>
    </row>
    <row r="31" spans="1:6" s="4" customFormat="1">
      <c r="A31" s="41">
        <f t="shared" si="1"/>
        <v>16</v>
      </c>
      <c r="B31" s="43" t="s">
        <v>55</v>
      </c>
      <c r="C31" s="41" t="s">
        <v>46</v>
      </c>
      <c r="D31" s="41">
        <f>D30</f>
        <v>212</v>
      </c>
      <c r="E31" s="26"/>
      <c r="F31" s="17">
        <f t="shared" si="0"/>
        <v>0</v>
      </c>
    </row>
    <row r="32" spans="1:6" s="4" customFormat="1" ht="30">
      <c r="A32" s="41">
        <f t="shared" si="1"/>
        <v>17</v>
      </c>
      <c r="B32" s="43" t="s">
        <v>56</v>
      </c>
      <c r="C32" s="41" t="s">
        <v>53</v>
      </c>
      <c r="D32" s="41">
        <v>150</v>
      </c>
      <c r="E32" s="26"/>
      <c r="F32" s="17">
        <f t="shared" si="0"/>
        <v>0</v>
      </c>
    </row>
    <row r="33" spans="1:6" s="4" customFormat="1">
      <c r="A33" s="41">
        <f t="shared" si="1"/>
        <v>18</v>
      </c>
      <c r="B33" s="43" t="s">
        <v>57</v>
      </c>
      <c r="C33" s="41" t="s">
        <v>31</v>
      </c>
      <c r="D33" s="41">
        <v>1</v>
      </c>
      <c r="E33" s="26"/>
      <c r="F33" s="17">
        <f t="shared" si="0"/>
        <v>0</v>
      </c>
    </row>
    <row r="34" spans="1:6" s="4" customFormat="1">
      <c r="A34" s="41">
        <f t="shared" si="1"/>
        <v>19</v>
      </c>
      <c r="B34" s="81" t="s">
        <v>58</v>
      </c>
      <c r="C34" s="41"/>
      <c r="D34" s="41"/>
      <c r="E34" s="26"/>
      <c r="F34" s="17">
        <f t="shared" si="0"/>
        <v>0</v>
      </c>
    </row>
    <row r="35" spans="1:6" s="4" customFormat="1">
      <c r="A35" s="41"/>
      <c r="B35" s="87" t="s">
        <v>59</v>
      </c>
      <c r="C35" s="41" t="s">
        <v>46</v>
      </c>
      <c r="D35" s="41">
        <v>15</v>
      </c>
      <c r="E35" s="26"/>
      <c r="F35" s="17">
        <f t="shared" si="0"/>
        <v>0</v>
      </c>
    </row>
    <row r="36" spans="1:6" s="4" customFormat="1">
      <c r="A36" s="41"/>
      <c r="B36" s="87" t="s">
        <v>60</v>
      </c>
      <c r="C36" s="41" t="s">
        <v>46</v>
      </c>
      <c r="D36" s="41">
        <v>32</v>
      </c>
      <c r="E36" s="26"/>
      <c r="F36" s="17">
        <f t="shared" si="0"/>
        <v>0</v>
      </c>
    </row>
    <row r="37" spans="1:6" s="4" customFormat="1">
      <c r="A37" s="41"/>
      <c r="B37" s="87" t="s">
        <v>61</v>
      </c>
      <c r="C37" s="41" t="s">
        <v>46</v>
      </c>
      <c r="D37" s="41">
        <v>10</v>
      </c>
      <c r="E37" s="26"/>
      <c r="F37" s="17">
        <f t="shared" si="0"/>
        <v>0</v>
      </c>
    </row>
    <row r="38" spans="1:6" s="4" customFormat="1">
      <c r="A38" s="41"/>
      <c r="B38" s="82"/>
      <c r="C38" s="41"/>
      <c r="D38" s="41"/>
      <c r="E38" s="26"/>
      <c r="F38" s="17">
        <f t="shared" si="0"/>
        <v>0</v>
      </c>
    </row>
    <row r="39" spans="1:6" s="4" customFormat="1" ht="15.75">
      <c r="A39" s="83"/>
      <c r="B39" s="84" t="s">
        <v>62</v>
      </c>
      <c r="C39" s="85"/>
      <c r="D39" s="86"/>
      <c r="E39" s="26"/>
      <c r="F39" s="17">
        <f t="shared" si="0"/>
        <v>0</v>
      </c>
    </row>
    <row r="40" spans="1:6" s="4" customFormat="1" ht="30">
      <c r="A40" s="41">
        <v>1</v>
      </c>
      <c r="B40" s="43" t="s">
        <v>37</v>
      </c>
      <c r="C40" s="41" t="s">
        <v>31</v>
      </c>
      <c r="D40" s="41">
        <v>1</v>
      </c>
      <c r="E40" s="26"/>
      <c r="F40" s="17">
        <f t="shared" si="0"/>
        <v>0</v>
      </c>
    </row>
    <row r="41" spans="1:6" s="4" customFormat="1" ht="30">
      <c r="A41" s="41">
        <f t="shared" ref="A41:A58" si="2">A40+1</f>
        <v>2</v>
      </c>
      <c r="B41" s="43" t="s">
        <v>38</v>
      </c>
      <c r="C41" s="41" t="s">
        <v>31</v>
      </c>
      <c r="D41" s="41">
        <v>8</v>
      </c>
      <c r="E41" s="26"/>
      <c r="F41" s="17">
        <f t="shared" si="0"/>
        <v>0</v>
      </c>
    </row>
    <row r="42" spans="1:6" s="4" customFormat="1" ht="30">
      <c r="A42" s="41">
        <f t="shared" si="2"/>
        <v>3</v>
      </c>
      <c r="B42" s="43" t="s">
        <v>39</v>
      </c>
      <c r="C42" s="41" t="s">
        <v>31</v>
      </c>
      <c r="D42" s="41">
        <v>2</v>
      </c>
      <c r="E42" s="26"/>
      <c r="F42" s="17">
        <f t="shared" si="0"/>
        <v>0</v>
      </c>
    </row>
    <row r="43" spans="1:6" s="4" customFormat="1" ht="30">
      <c r="A43" s="41">
        <f t="shared" si="2"/>
        <v>4</v>
      </c>
      <c r="B43" s="43" t="s">
        <v>40</v>
      </c>
      <c r="C43" s="41" t="s">
        <v>31</v>
      </c>
      <c r="D43" s="41">
        <v>3</v>
      </c>
      <c r="E43" s="26"/>
      <c r="F43" s="17">
        <f t="shared" si="0"/>
        <v>0</v>
      </c>
    </row>
    <row r="44" spans="1:6" s="4" customFormat="1">
      <c r="A44" s="41">
        <f t="shared" si="2"/>
        <v>5</v>
      </c>
      <c r="B44" s="43" t="s">
        <v>41</v>
      </c>
      <c r="C44" s="41" t="s">
        <v>31</v>
      </c>
      <c r="D44" s="41">
        <v>2</v>
      </c>
      <c r="E44" s="26"/>
      <c r="F44" s="17">
        <f t="shared" si="0"/>
        <v>0</v>
      </c>
    </row>
    <row r="45" spans="1:6" s="4" customFormat="1">
      <c r="A45" s="41">
        <f t="shared" si="2"/>
        <v>6</v>
      </c>
      <c r="B45" s="43" t="s">
        <v>42</v>
      </c>
      <c r="C45" s="41" t="s">
        <v>43</v>
      </c>
      <c r="D45" s="41">
        <v>7</v>
      </c>
      <c r="E45" s="26"/>
      <c r="F45" s="17">
        <f t="shared" si="0"/>
        <v>0</v>
      </c>
    </row>
    <row r="46" spans="1:6" s="4" customFormat="1">
      <c r="A46" s="41">
        <f t="shared" si="2"/>
        <v>7</v>
      </c>
      <c r="B46" s="43" t="s">
        <v>44</v>
      </c>
      <c r="C46" s="41" t="s">
        <v>43</v>
      </c>
      <c r="D46" s="41">
        <v>5</v>
      </c>
      <c r="E46" s="26"/>
      <c r="F46" s="17">
        <f t="shared" si="0"/>
        <v>0</v>
      </c>
    </row>
    <row r="47" spans="1:6" s="4" customFormat="1">
      <c r="A47" s="41">
        <f t="shared" si="2"/>
        <v>8</v>
      </c>
      <c r="B47" s="43" t="s">
        <v>45</v>
      </c>
      <c r="C47" s="41" t="s">
        <v>46</v>
      </c>
      <c r="D47" s="41">
        <v>42</v>
      </c>
      <c r="E47" s="26"/>
      <c r="F47" s="17">
        <f t="shared" si="0"/>
        <v>0</v>
      </c>
    </row>
    <row r="48" spans="1:6" s="4" customFormat="1">
      <c r="A48" s="41">
        <f t="shared" si="2"/>
        <v>9</v>
      </c>
      <c r="B48" s="43" t="s">
        <v>47</v>
      </c>
      <c r="C48" s="41" t="s">
        <v>46</v>
      </c>
      <c r="D48" s="41">
        <v>53</v>
      </c>
      <c r="E48" s="26"/>
      <c r="F48" s="17">
        <f t="shared" si="0"/>
        <v>0</v>
      </c>
    </row>
    <row r="49" spans="1:6" s="4" customFormat="1">
      <c r="A49" s="41">
        <f t="shared" si="2"/>
        <v>10</v>
      </c>
      <c r="B49" s="43" t="s">
        <v>48</v>
      </c>
      <c r="C49" s="41" t="s">
        <v>46</v>
      </c>
      <c r="D49" s="41">
        <v>60</v>
      </c>
      <c r="E49" s="26"/>
      <c r="F49" s="17">
        <f t="shared" si="0"/>
        <v>0</v>
      </c>
    </row>
    <row r="50" spans="1:6" s="4" customFormat="1">
      <c r="A50" s="41">
        <f t="shared" si="2"/>
        <v>11</v>
      </c>
      <c r="B50" s="43" t="s">
        <v>49</v>
      </c>
      <c r="C50" s="41" t="s">
        <v>46</v>
      </c>
      <c r="D50" s="41">
        <v>17</v>
      </c>
      <c r="E50" s="26"/>
      <c r="F50" s="17">
        <f t="shared" si="0"/>
        <v>0</v>
      </c>
    </row>
    <row r="51" spans="1:6" s="4" customFormat="1">
      <c r="A51" s="41">
        <f t="shared" si="2"/>
        <v>12</v>
      </c>
      <c r="B51" s="43" t="s">
        <v>50</v>
      </c>
      <c r="C51" s="41" t="s">
        <v>46</v>
      </c>
      <c r="D51" s="41">
        <v>12</v>
      </c>
      <c r="E51" s="26"/>
      <c r="F51" s="17">
        <f t="shared" si="0"/>
        <v>0</v>
      </c>
    </row>
    <row r="52" spans="1:6" s="4" customFormat="1">
      <c r="A52" s="41">
        <f t="shared" si="2"/>
        <v>13</v>
      </c>
      <c r="B52" s="43" t="s">
        <v>51</v>
      </c>
      <c r="C52" s="41" t="s">
        <v>46</v>
      </c>
      <c r="D52" s="41">
        <v>24</v>
      </c>
      <c r="E52" s="26"/>
      <c r="F52" s="17">
        <f t="shared" si="0"/>
        <v>0</v>
      </c>
    </row>
    <row r="53" spans="1:6" s="4" customFormat="1">
      <c r="A53" s="41">
        <f t="shared" si="2"/>
        <v>14</v>
      </c>
      <c r="B53" s="43" t="s">
        <v>52</v>
      </c>
      <c r="C53" s="41" t="s">
        <v>53</v>
      </c>
      <c r="D53" s="41">
        <v>12.5</v>
      </c>
      <c r="E53" s="26"/>
      <c r="F53" s="17">
        <f t="shared" si="0"/>
        <v>0</v>
      </c>
    </row>
    <row r="54" spans="1:6" s="4" customFormat="1">
      <c r="A54" s="41">
        <f t="shared" si="2"/>
        <v>15</v>
      </c>
      <c r="B54" s="43" t="s">
        <v>54</v>
      </c>
      <c r="C54" s="41" t="s">
        <v>46</v>
      </c>
      <c r="D54" s="41">
        <f>SUM(D47:D52)</f>
        <v>208</v>
      </c>
      <c r="E54" s="75"/>
      <c r="F54" s="17">
        <f t="shared" si="0"/>
        <v>0</v>
      </c>
    </row>
    <row r="55" spans="1:6" s="4" customFormat="1">
      <c r="A55" s="41">
        <f t="shared" si="2"/>
        <v>16</v>
      </c>
      <c r="B55" s="43" t="s">
        <v>55</v>
      </c>
      <c r="C55" s="41" t="s">
        <v>46</v>
      </c>
      <c r="D55" s="41">
        <f>D54</f>
        <v>208</v>
      </c>
      <c r="E55" s="26"/>
      <c r="F55" s="17">
        <f t="shared" si="0"/>
        <v>0</v>
      </c>
    </row>
    <row r="56" spans="1:6" s="4" customFormat="1" ht="30">
      <c r="A56" s="41">
        <f t="shared" si="2"/>
        <v>17</v>
      </c>
      <c r="B56" s="43" t="s">
        <v>56</v>
      </c>
      <c r="C56" s="41" t="s">
        <v>53</v>
      </c>
      <c r="D56" s="41">
        <v>150</v>
      </c>
      <c r="E56" s="38"/>
      <c r="F56" s="17">
        <f t="shared" si="0"/>
        <v>0</v>
      </c>
    </row>
    <row r="57" spans="1:6" s="4" customFormat="1">
      <c r="A57" s="41">
        <f t="shared" si="2"/>
        <v>18</v>
      </c>
      <c r="B57" s="43" t="s">
        <v>57</v>
      </c>
      <c r="C57" s="41" t="s">
        <v>31</v>
      </c>
      <c r="D57" s="41">
        <v>1</v>
      </c>
      <c r="E57" s="23"/>
      <c r="F57" s="17">
        <f t="shared" si="0"/>
        <v>0</v>
      </c>
    </row>
    <row r="58" spans="1:6" s="4" customFormat="1">
      <c r="A58" s="41">
        <f t="shared" si="2"/>
        <v>19</v>
      </c>
      <c r="B58" s="81" t="s">
        <v>58</v>
      </c>
      <c r="C58" s="41"/>
      <c r="D58" s="41"/>
      <c r="E58" s="23"/>
      <c r="F58" s="17">
        <f t="shared" si="0"/>
        <v>0</v>
      </c>
    </row>
    <row r="59" spans="1:6" s="4" customFormat="1">
      <c r="A59" s="41"/>
      <c r="B59" s="87" t="s">
        <v>59</v>
      </c>
      <c r="C59" s="41" t="s">
        <v>46</v>
      </c>
      <c r="D59" s="41">
        <v>31</v>
      </c>
      <c r="E59" s="23"/>
      <c r="F59" s="17">
        <f t="shared" si="0"/>
        <v>0</v>
      </c>
    </row>
    <row r="60" spans="1:6" s="4" customFormat="1">
      <c r="A60" s="41"/>
      <c r="B60" s="87" t="s">
        <v>60</v>
      </c>
      <c r="C60" s="41" t="s">
        <v>46</v>
      </c>
      <c r="D60" s="41">
        <v>32</v>
      </c>
      <c r="E60" s="23"/>
      <c r="F60" s="17">
        <f t="shared" si="0"/>
        <v>0</v>
      </c>
    </row>
    <row r="61" spans="1:6" s="4" customFormat="1">
      <c r="A61" s="41"/>
      <c r="B61" s="82"/>
      <c r="C61" s="41"/>
      <c r="D61" s="41"/>
      <c r="E61" s="23"/>
      <c r="F61" s="17">
        <f t="shared" si="0"/>
        <v>0</v>
      </c>
    </row>
    <row r="62" spans="1:6" s="4" customFormat="1" ht="15.75">
      <c r="A62" s="83"/>
      <c r="B62" s="84" t="s">
        <v>63</v>
      </c>
      <c r="C62" s="85"/>
      <c r="D62" s="86"/>
      <c r="E62" s="23"/>
      <c r="F62" s="17">
        <f t="shared" si="0"/>
        <v>0</v>
      </c>
    </row>
    <row r="63" spans="1:6" s="4" customFormat="1" ht="30">
      <c r="A63" s="41">
        <v>1</v>
      </c>
      <c r="B63" s="43" t="s">
        <v>64</v>
      </c>
      <c r="C63" s="41" t="s">
        <v>31</v>
      </c>
      <c r="D63" s="41">
        <v>1</v>
      </c>
      <c r="E63" s="23"/>
      <c r="F63" s="17">
        <f t="shared" si="0"/>
        <v>0</v>
      </c>
    </row>
    <row r="64" spans="1:6" s="4" customFormat="1" ht="30">
      <c r="A64" s="41">
        <f t="shared" ref="A64:A77" si="3">A63+1</f>
        <v>2</v>
      </c>
      <c r="B64" s="43" t="s">
        <v>38</v>
      </c>
      <c r="C64" s="41" t="s">
        <v>31</v>
      </c>
      <c r="D64" s="41">
        <v>4</v>
      </c>
      <c r="E64" s="23"/>
      <c r="F64" s="17">
        <f t="shared" si="0"/>
        <v>0</v>
      </c>
    </row>
    <row r="65" spans="1:6" s="4" customFormat="1" ht="30">
      <c r="A65" s="41">
        <f t="shared" si="3"/>
        <v>3</v>
      </c>
      <c r="B65" s="43" t="s">
        <v>39</v>
      </c>
      <c r="C65" s="41" t="s">
        <v>31</v>
      </c>
      <c r="D65" s="41">
        <v>2</v>
      </c>
      <c r="E65" s="23"/>
      <c r="F65" s="17">
        <f t="shared" si="0"/>
        <v>0</v>
      </c>
    </row>
    <row r="66" spans="1:6" s="4" customFormat="1">
      <c r="A66" s="41">
        <f t="shared" si="3"/>
        <v>4</v>
      </c>
      <c r="B66" s="43" t="s">
        <v>42</v>
      </c>
      <c r="C66" s="41" t="s">
        <v>43</v>
      </c>
      <c r="D66" s="41">
        <v>5</v>
      </c>
      <c r="E66" s="23"/>
      <c r="F66" s="17">
        <f t="shared" si="0"/>
        <v>0</v>
      </c>
    </row>
    <row r="67" spans="1:6" s="4" customFormat="1">
      <c r="A67" s="41">
        <f t="shared" si="3"/>
        <v>5</v>
      </c>
      <c r="B67" s="43" t="s">
        <v>45</v>
      </c>
      <c r="C67" s="41" t="s">
        <v>46</v>
      </c>
      <c r="D67" s="41">
        <v>13</v>
      </c>
      <c r="E67" s="23"/>
      <c r="F67" s="17">
        <f t="shared" si="0"/>
        <v>0</v>
      </c>
    </row>
    <row r="68" spans="1:6" s="4" customFormat="1">
      <c r="A68" s="41">
        <f t="shared" si="3"/>
        <v>6</v>
      </c>
      <c r="B68" s="43" t="s">
        <v>47</v>
      </c>
      <c r="C68" s="41" t="s">
        <v>46</v>
      </c>
      <c r="D68" s="41">
        <v>44</v>
      </c>
      <c r="E68" s="23"/>
      <c r="F68" s="17">
        <f t="shared" si="0"/>
        <v>0</v>
      </c>
    </row>
    <row r="69" spans="1:6" s="4" customFormat="1">
      <c r="A69" s="41">
        <f t="shared" si="3"/>
        <v>7</v>
      </c>
      <c r="B69" s="43" t="s">
        <v>48</v>
      </c>
      <c r="C69" s="41" t="s">
        <v>46</v>
      </c>
      <c r="D69" s="41">
        <v>4</v>
      </c>
      <c r="E69" s="23"/>
      <c r="F69" s="17">
        <f t="shared" si="0"/>
        <v>0</v>
      </c>
    </row>
    <row r="70" spans="1:6" s="4" customFormat="1">
      <c r="A70" s="41">
        <f t="shared" si="3"/>
        <v>8</v>
      </c>
      <c r="B70" s="43" t="s">
        <v>49</v>
      </c>
      <c r="C70" s="41" t="s">
        <v>46</v>
      </c>
      <c r="D70" s="41">
        <v>17</v>
      </c>
      <c r="E70" s="23"/>
      <c r="F70" s="17">
        <f t="shared" si="0"/>
        <v>0</v>
      </c>
    </row>
    <row r="71" spans="1:6" s="4" customFormat="1">
      <c r="A71" s="41">
        <f t="shared" si="3"/>
        <v>9</v>
      </c>
      <c r="B71" s="43" t="s">
        <v>65</v>
      </c>
      <c r="C71" s="41" t="s">
        <v>46</v>
      </c>
      <c r="D71" s="41">
        <v>12</v>
      </c>
      <c r="E71" s="23"/>
      <c r="F71" s="17">
        <f t="shared" si="0"/>
        <v>0</v>
      </c>
    </row>
    <row r="72" spans="1:6" s="4" customFormat="1">
      <c r="A72" s="41">
        <f t="shared" si="3"/>
        <v>10</v>
      </c>
      <c r="B72" s="43" t="s">
        <v>52</v>
      </c>
      <c r="C72" s="41" t="s">
        <v>53</v>
      </c>
      <c r="D72" s="41">
        <v>3</v>
      </c>
      <c r="E72" s="23"/>
      <c r="F72" s="17">
        <f t="shared" si="0"/>
        <v>0</v>
      </c>
    </row>
    <row r="73" spans="1:6" s="4" customFormat="1">
      <c r="A73" s="41">
        <f t="shared" si="3"/>
        <v>11</v>
      </c>
      <c r="B73" s="43" t="s">
        <v>54</v>
      </c>
      <c r="C73" s="41" t="s">
        <v>46</v>
      </c>
      <c r="D73" s="41">
        <f>SUM(D67:D71)</f>
        <v>90</v>
      </c>
      <c r="E73" s="23"/>
      <c r="F73" s="17">
        <f t="shared" si="0"/>
        <v>0</v>
      </c>
    </row>
    <row r="74" spans="1:6" s="4" customFormat="1">
      <c r="A74" s="41">
        <f t="shared" si="3"/>
        <v>12</v>
      </c>
      <c r="B74" s="43" t="s">
        <v>55</v>
      </c>
      <c r="C74" s="41" t="s">
        <v>46</v>
      </c>
      <c r="D74" s="41">
        <f>D73</f>
        <v>90</v>
      </c>
      <c r="E74" s="23"/>
      <c r="F74" s="17">
        <f t="shared" ref="F74:F80" si="4">D74*E74</f>
        <v>0</v>
      </c>
    </row>
    <row r="75" spans="1:6" s="4" customFormat="1" ht="30">
      <c r="A75" s="41">
        <f t="shared" si="3"/>
        <v>13</v>
      </c>
      <c r="B75" s="43" t="s">
        <v>56</v>
      </c>
      <c r="C75" s="41" t="s">
        <v>53</v>
      </c>
      <c r="D75" s="41">
        <v>90</v>
      </c>
      <c r="E75" s="23"/>
      <c r="F75" s="17">
        <f t="shared" si="4"/>
        <v>0</v>
      </c>
    </row>
    <row r="76" spans="1:6">
      <c r="A76" s="41">
        <f t="shared" si="3"/>
        <v>14</v>
      </c>
      <c r="B76" s="43" t="s">
        <v>57</v>
      </c>
      <c r="C76" s="41" t="s">
        <v>31</v>
      </c>
      <c r="D76" s="41">
        <v>1</v>
      </c>
      <c r="E76" s="23"/>
      <c r="F76" s="17">
        <f t="shared" si="4"/>
        <v>0</v>
      </c>
    </row>
    <row r="77" spans="1:6" s="4" customFormat="1">
      <c r="A77" s="41">
        <f t="shared" si="3"/>
        <v>15</v>
      </c>
      <c r="B77" s="81" t="s">
        <v>58</v>
      </c>
      <c r="C77" s="41"/>
      <c r="D77" s="41"/>
      <c r="E77" s="23"/>
      <c r="F77" s="17">
        <f t="shared" si="4"/>
        <v>0</v>
      </c>
    </row>
    <row r="78" spans="1:6" s="4" customFormat="1">
      <c r="A78" s="41"/>
      <c r="B78" s="87" t="s">
        <v>59</v>
      </c>
      <c r="C78" s="41" t="s">
        <v>46</v>
      </c>
      <c r="D78" s="41">
        <v>21</v>
      </c>
      <c r="E78" s="23"/>
      <c r="F78" s="17">
        <f t="shared" si="4"/>
        <v>0</v>
      </c>
    </row>
    <row r="79" spans="1:6" s="4" customFormat="1">
      <c r="A79" s="41"/>
      <c r="B79" s="87" t="s">
        <v>60</v>
      </c>
      <c r="C79" s="41" t="s">
        <v>46</v>
      </c>
      <c r="D79" s="41">
        <v>4</v>
      </c>
      <c r="E79" s="23"/>
      <c r="F79" s="17">
        <f t="shared" si="4"/>
        <v>0</v>
      </c>
    </row>
    <row r="80" spans="1:6" s="4" customFormat="1">
      <c r="A80" s="41"/>
      <c r="B80" s="87" t="s">
        <v>61</v>
      </c>
      <c r="C80" s="41" t="s">
        <v>46</v>
      </c>
      <c r="D80" s="41">
        <v>24</v>
      </c>
      <c r="E80" s="23"/>
      <c r="F80" s="17">
        <f t="shared" si="4"/>
        <v>0</v>
      </c>
    </row>
    <row r="81" spans="1:247 16381:16384" s="79" customFormat="1" ht="15.75">
      <c r="A81" s="88"/>
      <c r="B81" s="89" t="s">
        <v>129</v>
      </c>
      <c r="C81" s="90" t="s">
        <v>122</v>
      </c>
      <c r="D81" s="89"/>
      <c r="E81" s="70"/>
      <c r="F81" s="70">
        <f>SUM(F9:F80)</f>
        <v>0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XFA81" s="78"/>
      <c r="XFB81" s="78"/>
      <c r="XFC81" s="78"/>
      <c r="XFD81" s="78"/>
    </row>
    <row r="82" spans="1:247 16381:16384">
      <c r="B82" s="44"/>
      <c r="XFA82" s="3"/>
      <c r="XFB82" s="3"/>
      <c r="XFC82" s="3"/>
      <c r="XFD82" s="3"/>
    </row>
    <row r="83" spans="1:247 16381:16384" ht="15.75" customHeight="1">
      <c r="A83" s="45"/>
      <c r="B83" s="117"/>
      <c r="C83" s="117"/>
      <c r="D83" s="117"/>
      <c r="XFA83" s="3"/>
      <c r="XFB83" s="3"/>
      <c r="XFC83" s="3"/>
      <c r="XFD83" s="3"/>
    </row>
    <row r="84" spans="1:247 16381:16384" ht="15.75" customHeight="1">
      <c r="A84" s="45"/>
      <c r="B84" s="117"/>
      <c r="C84" s="117"/>
      <c r="D84" s="117"/>
      <c r="XFA84" s="3"/>
      <c r="XFB84" s="3"/>
      <c r="XFC84" s="3"/>
      <c r="XFD84" s="3"/>
    </row>
    <row r="85" spans="1:247 16381:16384">
      <c r="A85" s="46"/>
      <c r="B85" s="47"/>
      <c r="XFA85" s="3"/>
      <c r="XFB85" s="3"/>
      <c r="XFC85" s="3"/>
      <c r="XFD85" s="3"/>
    </row>
    <row r="86" spans="1:247 16381:16384">
      <c r="A86" s="46"/>
      <c r="B86" s="48"/>
      <c r="C86" s="4"/>
      <c r="XFA86" s="3"/>
      <c r="XFB86" s="3"/>
      <c r="XFC86" s="3"/>
      <c r="XFD86" s="3"/>
    </row>
    <row r="87" spans="1:247 16381:16384">
      <c r="XFA87" s="3"/>
      <c r="XFB87" s="3"/>
      <c r="XFC87" s="3"/>
      <c r="XFD87" s="3"/>
    </row>
  </sheetData>
  <mergeCells count="7">
    <mergeCell ref="B83:D83"/>
    <mergeCell ref="B84:D84"/>
    <mergeCell ref="A1:D1"/>
    <mergeCell ref="A2:D2"/>
    <mergeCell ref="A3:D3"/>
    <mergeCell ref="A4:D4"/>
    <mergeCell ref="A5:D5"/>
  </mergeCells>
  <pageMargins left="0.82708333333333295" right="0.61041666666666705" top="0.74791666666666701" bottom="0.74791666666666701" header="0.511811023622047" footer="0.51180555555555596"/>
  <pageSetup paperSize="9" orientation="portrait" horizontalDpi="300" verticalDpi="3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85" zoomScaleNormal="85" zoomScaleSheetLayoutView="85" workbookViewId="0">
      <selection activeCell="H14" sqref="H14"/>
    </sheetView>
  </sheetViews>
  <sheetFormatPr defaultColWidth="13.33203125" defaultRowHeight="15.75"/>
  <cols>
    <col min="1" max="1" width="6.6640625" style="49" customWidth="1"/>
    <col min="2" max="2" width="145.6640625" style="49" customWidth="1"/>
    <col min="3" max="3" width="15.33203125" style="49" customWidth="1"/>
    <col min="4" max="4" width="25" style="49" customWidth="1"/>
    <col min="5" max="5" width="21.33203125" style="49" hidden="1" customWidth="1"/>
    <col min="6" max="6" width="27" style="49" hidden="1" customWidth="1"/>
    <col min="7" max="7" width="26.5" style="49" hidden="1" customWidth="1"/>
    <col min="8" max="8" width="27.6640625" style="28" customWidth="1"/>
    <col min="9" max="9" width="22.5" style="28" customWidth="1"/>
    <col min="10" max="16384" width="13.33203125" style="49"/>
  </cols>
  <sheetData>
    <row r="1" spans="1:9" s="40" customFormat="1" ht="54.75" customHeight="1">
      <c r="A1" s="115" t="s">
        <v>0</v>
      </c>
      <c r="B1" s="115"/>
      <c r="C1" s="115"/>
      <c r="D1" s="115"/>
      <c r="H1" s="42"/>
      <c r="I1" s="42"/>
    </row>
    <row r="2" spans="1:9" s="40" customFormat="1">
      <c r="A2" s="116" t="s">
        <v>1</v>
      </c>
      <c r="B2" s="116"/>
      <c r="C2" s="116"/>
      <c r="D2" s="116"/>
      <c r="H2" s="42"/>
      <c r="I2" s="42"/>
    </row>
    <row r="3" spans="1:9" s="40" customFormat="1">
      <c r="A3" s="116" t="s">
        <v>66</v>
      </c>
      <c r="B3" s="116"/>
      <c r="C3" s="116"/>
      <c r="D3" s="116"/>
      <c r="H3" s="42"/>
      <c r="I3" s="42"/>
    </row>
    <row r="4" spans="1:9" s="40" customFormat="1">
      <c r="A4" s="116" t="s">
        <v>3</v>
      </c>
      <c r="B4" s="116"/>
      <c r="C4" s="116"/>
      <c r="D4" s="116"/>
      <c r="H4" s="42"/>
      <c r="I4" s="42"/>
    </row>
    <row r="5" spans="1:9" s="40" customFormat="1">
      <c r="A5" s="116" t="s">
        <v>4</v>
      </c>
      <c r="B5" s="116"/>
      <c r="C5" s="116"/>
      <c r="D5" s="116"/>
      <c r="H5" s="42"/>
      <c r="I5" s="42"/>
    </row>
    <row r="6" spans="1:9" s="40" customFormat="1" ht="15">
      <c r="A6" s="118" t="s">
        <v>5</v>
      </c>
      <c r="B6" s="118"/>
      <c r="H6" s="42"/>
      <c r="I6" s="42"/>
    </row>
    <row r="7" spans="1:9" s="95" customFormat="1">
      <c r="A7" s="94"/>
      <c r="H7" s="96"/>
      <c r="I7" s="97"/>
    </row>
    <row r="8" spans="1:9" ht="33" customHeight="1">
      <c r="A8" s="50" t="s">
        <v>6</v>
      </c>
      <c r="B8" s="50" t="s">
        <v>67</v>
      </c>
      <c r="C8" s="50" t="s">
        <v>68</v>
      </c>
      <c r="D8" s="50" t="s">
        <v>69</v>
      </c>
      <c r="E8" s="50" t="s">
        <v>70</v>
      </c>
      <c r="F8" s="50" t="s">
        <v>71</v>
      </c>
      <c r="G8" s="52"/>
      <c r="H8" s="91" t="s">
        <v>130</v>
      </c>
      <c r="I8" s="23" t="s">
        <v>131</v>
      </c>
    </row>
    <row r="9" spans="1:9">
      <c r="A9" s="50"/>
      <c r="B9" s="51" t="s">
        <v>72</v>
      </c>
      <c r="C9" s="50"/>
      <c r="D9" s="50"/>
      <c r="E9" s="52"/>
      <c r="F9" s="52"/>
      <c r="G9" s="52"/>
      <c r="H9" s="17"/>
      <c r="I9" s="17"/>
    </row>
    <row r="10" spans="1:9">
      <c r="A10" s="53" t="s">
        <v>73</v>
      </c>
      <c r="B10" s="54" t="s">
        <v>74</v>
      </c>
      <c r="C10" s="55" t="s">
        <v>31</v>
      </c>
      <c r="D10" s="56">
        <v>2</v>
      </c>
      <c r="E10" s="57">
        <v>71.25</v>
      </c>
      <c r="F10" s="57">
        <f t="shared" ref="F10:F29" si="0">ROUND(D10*E10,2)</f>
        <v>142.5</v>
      </c>
      <c r="G10" s="52"/>
      <c r="H10" s="17"/>
      <c r="I10" s="17">
        <f>D10*H10</f>
        <v>0</v>
      </c>
    </row>
    <row r="11" spans="1:9">
      <c r="A11" s="53" t="s">
        <v>75</v>
      </c>
      <c r="B11" s="54" t="s">
        <v>76</v>
      </c>
      <c r="C11" s="55" t="s">
        <v>31</v>
      </c>
      <c r="D11" s="56">
        <v>2</v>
      </c>
      <c r="E11" s="57">
        <v>77.7</v>
      </c>
      <c r="F11" s="57">
        <f t="shared" si="0"/>
        <v>155.4</v>
      </c>
      <c r="G11" s="52"/>
      <c r="H11" s="17"/>
      <c r="I11" s="17">
        <f t="shared" ref="I11:I29" si="1">D11*H11</f>
        <v>0</v>
      </c>
    </row>
    <row r="12" spans="1:9">
      <c r="A12" s="53" t="s">
        <v>77</v>
      </c>
      <c r="B12" s="54" t="s">
        <v>78</v>
      </c>
      <c r="C12" s="55" t="s">
        <v>31</v>
      </c>
      <c r="D12" s="56">
        <v>1</v>
      </c>
      <c r="E12" s="57">
        <v>57.05</v>
      </c>
      <c r="F12" s="57">
        <f t="shared" si="0"/>
        <v>57.05</v>
      </c>
      <c r="G12" s="52"/>
      <c r="H12" s="17"/>
      <c r="I12" s="17">
        <f t="shared" si="1"/>
        <v>0</v>
      </c>
    </row>
    <row r="13" spans="1:9">
      <c r="A13" s="53" t="s">
        <v>79</v>
      </c>
      <c r="B13" s="54" t="s">
        <v>80</v>
      </c>
      <c r="C13" s="55" t="s">
        <v>31</v>
      </c>
      <c r="D13" s="56">
        <v>1</v>
      </c>
      <c r="E13" s="57">
        <v>77.7</v>
      </c>
      <c r="F13" s="57">
        <f t="shared" si="0"/>
        <v>77.7</v>
      </c>
      <c r="G13" s="52"/>
      <c r="H13" s="17"/>
      <c r="I13" s="17">
        <f t="shared" si="1"/>
        <v>0</v>
      </c>
    </row>
    <row r="14" spans="1:9">
      <c r="A14" s="53" t="s">
        <v>81</v>
      </c>
      <c r="B14" s="54" t="s">
        <v>82</v>
      </c>
      <c r="C14" s="55" t="s">
        <v>83</v>
      </c>
      <c r="D14" s="56">
        <v>100</v>
      </c>
      <c r="E14" s="57">
        <v>24.84</v>
      </c>
      <c r="F14" s="57">
        <f t="shared" si="0"/>
        <v>2484</v>
      </c>
      <c r="G14" s="52"/>
      <c r="H14" s="26"/>
      <c r="I14" s="17">
        <f t="shared" si="1"/>
        <v>0</v>
      </c>
    </row>
    <row r="15" spans="1:9">
      <c r="A15" s="53" t="s">
        <v>84</v>
      </c>
      <c r="B15" s="54" t="s">
        <v>85</v>
      </c>
      <c r="C15" s="55" t="s">
        <v>83</v>
      </c>
      <c r="D15" s="56">
        <v>60</v>
      </c>
      <c r="E15" s="57">
        <v>15.42</v>
      </c>
      <c r="F15" s="57">
        <f t="shared" si="0"/>
        <v>925.2</v>
      </c>
      <c r="G15" s="52"/>
      <c r="H15" s="26"/>
      <c r="I15" s="17">
        <f t="shared" si="1"/>
        <v>0</v>
      </c>
    </row>
    <row r="16" spans="1:9">
      <c r="A16" s="53" t="s">
        <v>86</v>
      </c>
      <c r="B16" s="54" t="s">
        <v>87</v>
      </c>
      <c r="C16" s="55" t="s">
        <v>83</v>
      </c>
      <c r="D16" s="56">
        <v>160</v>
      </c>
      <c r="E16" s="57">
        <v>0.66</v>
      </c>
      <c r="F16" s="57">
        <f t="shared" si="0"/>
        <v>105.6</v>
      </c>
      <c r="G16" s="52"/>
      <c r="H16" s="26"/>
      <c r="I16" s="17">
        <f t="shared" si="1"/>
        <v>0</v>
      </c>
    </row>
    <row r="17" spans="1:9">
      <c r="A17" s="53" t="s">
        <v>88</v>
      </c>
      <c r="B17" s="54" t="s">
        <v>89</v>
      </c>
      <c r="C17" s="55" t="s">
        <v>83</v>
      </c>
      <c r="D17" s="56">
        <v>160</v>
      </c>
      <c r="E17" s="57">
        <v>1.78</v>
      </c>
      <c r="F17" s="57">
        <f t="shared" si="0"/>
        <v>284.8</v>
      </c>
      <c r="G17" s="52" t="s">
        <v>90</v>
      </c>
      <c r="H17" s="26"/>
      <c r="I17" s="17">
        <f t="shared" si="1"/>
        <v>0</v>
      </c>
    </row>
    <row r="18" spans="1:9" ht="30">
      <c r="A18" s="53" t="s">
        <v>91</v>
      </c>
      <c r="B18" s="54" t="s">
        <v>92</v>
      </c>
      <c r="C18" s="55" t="s">
        <v>83</v>
      </c>
      <c r="D18" s="56">
        <v>100</v>
      </c>
      <c r="E18" s="57">
        <v>4</v>
      </c>
      <c r="F18" s="57">
        <f t="shared" si="0"/>
        <v>400</v>
      </c>
      <c r="G18" s="52"/>
      <c r="H18" s="26"/>
      <c r="I18" s="17">
        <f t="shared" si="1"/>
        <v>0</v>
      </c>
    </row>
    <row r="19" spans="1:9" ht="30">
      <c r="A19" s="53" t="s">
        <v>93</v>
      </c>
      <c r="B19" s="54" t="s">
        <v>94</v>
      </c>
      <c r="C19" s="55" t="s">
        <v>83</v>
      </c>
      <c r="D19" s="56">
        <v>60</v>
      </c>
      <c r="E19" s="57">
        <v>4</v>
      </c>
      <c r="F19" s="57">
        <f t="shared" si="0"/>
        <v>240</v>
      </c>
      <c r="G19" s="52"/>
      <c r="H19" s="26"/>
      <c r="I19" s="17">
        <f t="shared" si="1"/>
        <v>0</v>
      </c>
    </row>
    <row r="20" spans="1:9" ht="15.75" customHeight="1">
      <c r="A20" s="53" t="s">
        <v>95</v>
      </c>
      <c r="B20" s="54" t="s">
        <v>96</v>
      </c>
      <c r="C20" s="55" t="s">
        <v>31</v>
      </c>
      <c r="D20" s="56">
        <v>6</v>
      </c>
      <c r="E20" s="57">
        <v>21.09</v>
      </c>
      <c r="F20" s="57">
        <f t="shared" si="0"/>
        <v>126.54</v>
      </c>
      <c r="G20" s="52"/>
      <c r="H20" s="26"/>
      <c r="I20" s="17">
        <f t="shared" si="1"/>
        <v>0</v>
      </c>
    </row>
    <row r="21" spans="1:9">
      <c r="A21" s="53" t="s">
        <v>97</v>
      </c>
      <c r="B21" s="54" t="s">
        <v>98</v>
      </c>
      <c r="C21" s="55" t="s">
        <v>31</v>
      </c>
      <c r="D21" s="56">
        <v>6</v>
      </c>
      <c r="E21" s="57">
        <v>18.87</v>
      </c>
      <c r="F21" s="57">
        <f t="shared" si="0"/>
        <v>113.22</v>
      </c>
      <c r="G21" s="52"/>
      <c r="H21" s="26"/>
      <c r="I21" s="17">
        <f t="shared" si="1"/>
        <v>0</v>
      </c>
    </row>
    <row r="22" spans="1:9">
      <c r="A22" s="53" t="s">
        <v>99</v>
      </c>
      <c r="B22" s="54" t="s">
        <v>100</v>
      </c>
      <c r="C22" s="55" t="s">
        <v>83</v>
      </c>
      <c r="D22" s="56">
        <v>217</v>
      </c>
      <c r="E22" s="57">
        <v>2.81</v>
      </c>
      <c r="F22" s="57">
        <f t="shared" si="0"/>
        <v>609.77</v>
      </c>
      <c r="G22" s="52"/>
      <c r="H22" s="26"/>
      <c r="I22" s="17">
        <f t="shared" si="1"/>
        <v>0</v>
      </c>
    </row>
    <row r="23" spans="1:9">
      <c r="A23" s="53" t="s">
        <v>101</v>
      </c>
      <c r="B23" s="54" t="s">
        <v>102</v>
      </c>
      <c r="C23" s="55" t="s">
        <v>83</v>
      </c>
      <c r="D23" s="56">
        <v>217</v>
      </c>
      <c r="E23" s="57">
        <v>1.97</v>
      </c>
      <c r="F23" s="57">
        <f t="shared" si="0"/>
        <v>427.49</v>
      </c>
      <c r="G23" s="52"/>
      <c r="H23" s="17"/>
      <c r="I23" s="17">
        <f t="shared" si="1"/>
        <v>0</v>
      </c>
    </row>
    <row r="24" spans="1:9">
      <c r="A24" s="53" t="s">
        <v>103</v>
      </c>
      <c r="B24" s="54" t="s">
        <v>104</v>
      </c>
      <c r="C24" s="55" t="s">
        <v>83</v>
      </c>
      <c r="D24" s="56">
        <v>217</v>
      </c>
      <c r="E24" s="57">
        <v>3.31</v>
      </c>
      <c r="F24" s="57">
        <f t="shared" si="0"/>
        <v>718.27</v>
      </c>
      <c r="G24" s="52"/>
      <c r="H24" s="17"/>
      <c r="I24" s="17">
        <f t="shared" si="1"/>
        <v>0</v>
      </c>
    </row>
    <row r="25" spans="1:9">
      <c r="A25" s="53" t="s">
        <v>105</v>
      </c>
      <c r="B25" s="54" t="s">
        <v>106</v>
      </c>
      <c r="C25" s="55" t="s">
        <v>83</v>
      </c>
      <c r="D25" s="56">
        <v>217</v>
      </c>
      <c r="E25" s="57">
        <v>2.2200000000000002</v>
      </c>
      <c r="F25" s="57">
        <f t="shared" si="0"/>
        <v>481.74</v>
      </c>
      <c r="G25" s="52"/>
      <c r="H25" s="17"/>
      <c r="I25" s="17">
        <f t="shared" si="1"/>
        <v>0</v>
      </c>
    </row>
    <row r="26" spans="1:9">
      <c r="A26" s="53" t="s">
        <v>107</v>
      </c>
      <c r="B26" s="54" t="s">
        <v>108</v>
      </c>
      <c r="C26" s="55" t="s">
        <v>31</v>
      </c>
      <c r="D26" s="56">
        <v>62</v>
      </c>
      <c r="E26" s="57">
        <v>5.55</v>
      </c>
      <c r="F26" s="57">
        <f t="shared" si="0"/>
        <v>344.1</v>
      </c>
      <c r="G26" s="52"/>
      <c r="H26" s="60"/>
      <c r="I26" s="17">
        <f t="shared" si="1"/>
        <v>0</v>
      </c>
    </row>
    <row r="27" spans="1:9">
      <c r="A27" s="53" t="s">
        <v>109</v>
      </c>
      <c r="B27" s="54" t="s">
        <v>110</v>
      </c>
      <c r="C27" s="55" t="s">
        <v>111</v>
      </c>
      <c r="D27" s="56">
        <v>62</v>
      </c>
      <c r="E27" s="57">
        <v>7.77</v>
      </c>
      <c r="F27" s="57">
        <f t="shared" si="0"/>
        <v>481.74</v>
      </c>
      <c r="G27" s="52"/>
      <c r="H27" s="60"/>
      <c r="I27" s="17">
        <f t="shared" si="1"/>
        <v>0</v>
      </c>
    </row>
    <row r="28" spans="1:9">
      <c r="A28" s="53" t="s">
        <v>112</v>
      </c>
      <c r="B28" s="54" t="s">
        <v>113</v>
      </c>
      <c r="C28" s="55" t="s">
        <v>114</v>
      </c>
      <c r="D28" s="56">
        <v>8</v>
      </c>
      <c r="E28" s="57">
        <v>120</v>
      </c>
      <c r="F28" s="57">
        <f t="shared" si="0"/>
        <v>960</v>
      </c>
      <c r="G28" s="52"/>
      <c r="H28" s="60"/>
      <c r="I28" s="17">
        <f t="shared" si="1"/>
        <v>0</v>
      </c>
    </row>
    <row r="29" spans="1:9" ht="30">
      <c r="A29" s="53" t="s">
        <v>115</v>
      </c>
      <c r="B29" s="54" t="s">
        <v>116</v>
      </c>
      <c r="C29" s="55" t="s">
        <v>114</v>
      </c>
      <c r="D29" s="56">
        <v>16</v>
      </c>
      <c r="E29" s="57">
        <v>80</v>
      </c>
      <c r="F29" s="57">
        <f t="shared" si="0"/>
        <v>1280</v>
      </c>
      <c r="G29" s="52"/>
      <c r="H29" s="60"/>
      <c r="I29" s="17">
        <f t="shared" si="1"/>
        <v>0</v>
      </c>
    </row>
    <row r="30" spans="1:9">
      <c r="A30" s="98"/>
      <c r="B30" s="52" t="s">
        <v>132</v>
      </c>
      <c r="C30" s="52" t="s">
        <v>122</v>
      </c>
      <c r="D30" s="52"/>
      <c r="E30" s="52"/>
      <c r="F30" s="52"/>
      <c r="G30" s="52"/>
      <c r="H30" s="17"/>
      <c r="I30" s="17">
        <f>SUM(I9:I29)</f>
        <v>0</v>
      </c>
    </row>
  </sheetData>
  <mergeCells count="6">
    <mergeCell ref="A6:B6"/>
    <mergeCell ref="A1:D1"/>
    <mergeCell ref="A2:D2"/>
    <mergeCell ref="A3:D3"/>
    <mergeCell ref="A4:D4"/>
    <mergeCell ref="A5:D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АРХ</vt:lpstr>
      <vt:lpstr> HVAC</vt:lpstr>
      <vt:lpstr> EЛЕКТРО</vt:lpstr>
      <vt:lpstr>SUMMARY!Print_Area</vt:lpstr>
      <vt:lpstr>АРХ!Print_Area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ViliA</dc:creator>
  <dc:description/>
  <cp:lastModifiedBy>PC4</cp:lastModifiedBy>
  <cp:revision>1</cp:revision>
  <cp:lastPrinted>2022-08-12T08:45:40Z</cp:lastPrinted>
  <dcterms:created xsi:type="dcterms:W3CDTF">2015-05-15T13:53:25Z</dcterms:created>
  <dcterms:modified xsi:type="dcterms:W3CDTF">2023-02-15T16:50:50Z</dcterms:modified>
  <dc:language>bg-BG</dc:language>
</cp:coreProperties>
</file>